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dwarner\Desktop\Soyean Yield Trials\2007\"/>
    </mc:Choice>
  </mc:AlternateContent>
  <bookViews>
    <workbookView xWindow="1965" yWindow="2490" windowWidth="10290" windowHeight="4635"/>
  </bookViews>
  <sheets>
    <sheet name="Results" sheetId="2" r:id="rId1"/>
    <sheet name="Sheet3" sheetId="3" r:id="rId2"/>
  </sheets>
  <definedNames>
    <definedName name="_xlnm.Print_Area" localSheetId="0">Results!$A$1:$I$33</definedName>
  </definedNames>
  <calcPr calcId="162913"/>
</workbook>
</file>

<file path=xl/calcChain.xml><?xml version="1.0" encoding="utf-8"?>
<calcChain xmlns="http://schemas.openxmlformats.org/spreadsheetml/2006/main">
  <c r="I33" i="2" l="1"/>
  <c r="G24" i="2"/>
  <c r="G25" i="2"/>
  <c r="G26" i="2"/>
  <c r="G27" i="2"/>
  <c r="I13" i="2"/>
  <c r="I22" i="2"/>
  <c r="I14" i="2"/>
  <c r="I11" i="2"/>
  <c r="I18" i="2"/>
  <c r="I17" i="2"/>
  <c r="I19" i="2"/>
  <c r="I9" i="2"/>
  <c r="I25" i="2" s="1"/>
  <c r="I15" i="2"/>
  <c r="I12" i="2"/>
  <c r="I20" i="2"/>
  <c r="I16" i="2"/>
  <c r="I10" i="2"/>
  <c r="I27" i="2" s="1"/>
  <c r="D24" i="2"/>
  <c r="E24" i="2"/>
  <c r="F24" i="2"/>
  <c r="H24" i="2"/>
  <c r="D25" i="2"/>
  <c r="E25" i="2"/>
  <c r="F25" i="2"/>
  <c r="H25" i="2"/>
  <c r="D26" i="2"/>
  <c r="E26" i="2"/>
  <c r="F26" i="2"/>
  <c r="H26" i="2"/>
  <c r="D27" i="2"/>
  <c r="E27" i="2"/>
  <c r="F27" i="2"/>
  <c r="H27" i="2"/>
  <c r="C27" i="2"/>
  <c r="C26" i="2"/>
  <c r="C25" i="2"/>
  <c r="C24" i="2"/>
  <c r="I26" i="2" l="1"/>
  <c r="I24" i="2"/>
</calcChain>
</file>

<file path=xl/sharedStrings.xml><?xml version="1.0" encoding="utf-8"?>
<sst xmlns="http://schemas.openxmlformats.org/spreadsheetml/2006/main" count="52" uniqueCount="45">
  <si>
    <t>ISU Grain Quality Laboratory</t>
  </si>
  <si>
    <t>Results:</t>
  </si>
  <si>
    <t>Varieties are listed in order from highest to lowest yield.</t>
  </si>
  <si>
    <t>Company</t>
  </si>
  <si>
    <t>Variety</t>
  </si>
  <si>
    <t>Protein      ( % )</t>
  </si>
  <si>
    <t>Oil                       ( % )</t>
  </si>
  <si>
    <t>Long Term Iowa Averages:</t>
  </si>
  <si>
    <t>Check Variety Information: (average values for check strips)</t>
  </si>
  <si>
    <r>
      <t>Averages</t>
    </r>
    <r>
      <rPr>
        <b/>
        <vertAlign val="superscript"/>
        <sz val="11"/>
        <rFont val="Arial"/>
        <family val="2"/>
      </rPr>
      <t>4</t>
    </r>
  </si>
  <si>
    <r>
      <t>Standard Deviation</t>
    </r>
    <r>
      <rPr>
        <b/>
        <vertAlign val="superscript"/>
        <sz val="11"/>
        <rFont val="Arial"/>
        <family val="2"/>
      </rPr>
      <t>4</t>
    </r>
  </si>
  <si>
    <r>
      <t>Maximum</t>
    </r>
    <r>
      <rPr>
        <b/>
        <vertAlign val="superscript"/>
        <sz val="11"/>
        <rFont val="Arial"/>
        <family val="2"/>
      </rPr>
      <t>4</t>
    </r>
  </si>
  <si>
    <r>
      <t>Minimum</t>
    </r>
    <r>
      <rPr>
        <b/>
        <vertAlign val="superscript"/>
        <sz val="11"/>
        <rFont val="Arial"/>
        <family val="2"/>
      </rPr>
      <t>4</t>
    </r>
  </si>
  <si>
    <r>
      <t>Yield</t>
    </r>
    <r>
      <rPr>
        <b/>
        <vertAlign val="superscript"/>
        <sz val="11"/>
        <rFont val="Arial"/>
        <family val="2"/>
      </rPr>
      <t>1</t>
    </r>
    <r>
      <rPr>
        <b/>
        <sz val="11"/>
        <rFont val="Arial"/>
      </rPr>
      <t xml:space="preserve">                                  ( Bu. / A. )</t>
    </r>
  </si>
  <si>
    <r>
      <t>Field Moisture</t>
    </r>
    <r>
      <rPr>
        <b/>
        <vertAlign val="superscript"/>
        <sz val="11"/>
        <rFont val="Arial"/>
        <family val="2"/>
      </rPr>
      <t>2</t>
    </r>
    <r>
      <rPr>
        <b/>
        <sz val="11"/>
        <rFont val="Arial"/>
      </rPr>
      <t xml:space="preserve">           ( % )</t>
    </r>
  </si>
  <si>
    <r>
      <t>EPVB</t>
    </r>
    <r>
      <rPr>
        <b/>
        <vertAlign val="superscript"/>
        <sz val="11"/>
        <rFont val="Arial"/>
        <family val="2"/>
      </rPr>
      <t>3</t>
    </r>
    <r>
      <rPr>
        <b/>
        <sz val="11"/>
        <rFont val="Arial"/>
      </rPr>
      <t xml:space="preserve">          ( $ / Bu. )</t>
    </r>
  </si>
  <si>
    <t>Ingredient Prices for EPVB</t>
  </si>
  <si>
    <t>Soybeans ($ / bu.)</t>
  </si>
  <si>
    <t>48% Soy Meal ($ / ton)</t>
  </si>
  <si>
    <t>Soy Oil ($ / lb.)</t>
  </si>
  <si>
    <t>Millfeed ($ / lb.)</t>
  </si>
  <si>
    <t>NuTech Seed</t>
  </si>
  <si>
    <t>Pattison Bros.</t>
  </si>
  <si>
    <t>Asgrow</t>
  </si>
  <si>
    <t>Pioneer</t>
  </si>
  <si>
    <t>NK Brand</t>
  </si>
  <si>
    <t>Epley Bros.</t>
  </si>
  <si>
    <t>S27-L4</t>
  </si>
  <si>
    <t>PBB 7818</t>
  </si>
  <si>
    <t>PBB 7522</t>
  </si>
  <si>
    <t>PBB 7809</t>
  </si>
  <si>
    <t>PBB 7524</t>
  </si>
  <si>
    <t>PBB 7422</t>
  </si>
  <si>
    <t>92M72</t>
  </si>
  <si>
    <t>S20-F8</t>
  </si>
  <si>
    <t>ESB 212C</t>
  </si>
  <si>
    <t>Bremer County Conventional Soybeans</t>
  </si>
  <si>
    <t>Copyright © 1996-2007, Iowa Grain Quality Initiative, Iowa State University, Ames, Iowa. All rights reserved.</t>
  </si>
  <si>
    <t>2007 Strip Plots</t>
  </si>
  <si>
    <r>
      <t>1</t>
    </r>
    <r>
      <rPr>
        <sz val="10"/>
        <rFont val="Arial"/>
        <family val="2"/>
      </rPr>
      <t xml:space="preserve"> Yield is check-adjusted in plots with check strips.</t>
    </r>
  </si>
  <si>
    <r>
      <t>2</t>
    </r>
    <r>
      <rPr>
        <sz val="10"/>
        <rFont val="Arial"/>
        <family val="2"/>
      </rPr>
      <t xml:space="preserve"> Field moisture content data were provided by the participating plot operator.</t>
    </r>
  </si>
  <si>
    <r>
      <t>3</t>
    </r>
    <r>
      <rPr>
        <sz val="10"/>
        <rFont val="Arial"/>
        <family val="2"/>
      </rPr>
      <t xml:space="preserve"> EPVB is the Estimated Processed Value per Bushel to be used for Feed. It is determined by soybean protein and oil content and the current market price for oil, meal, and hulls.</t>
    </r>
  </si>
  <si>
    <r>
      <t>4</t>
    </r>
    <r>
      <rPr>
        <sz val="10"/>
        <rFont val="Arial"/>
        <family val="2"/>
      </rPr>
      <t xml:space="preserve"> Averages, Standard Deviation, Maximum, and Minimum values were calculated from plot final results, not including check strips (where applicable).</t>
    </r>
  </si>
  <si>
    <t>YIELD, PROTEIN, OIL, SUM BASIS 13% MOISTURE.</t>
  </si>
  <si>
    <t>Sum (P+O)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</si>
</sst>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quot;$&quot;#,##0.00"/>
    <numFmt numFmtId="175" formatCode="0.0"/>
  </numFmts>
  <fonts count="11" x14ac:knownFonts="1">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b/>
      <vertAlign val="superscript"/>
      <sz val="11"/>
      <name val="Arial"/>
      <family val="2"/>
    </font>
    <font>
      <sz val="9"/>
      <name val="Arial"/>
      <family val="2"/>
    </font>
    <font>
      <b/>
      <sz val="12"/>
      <name val="Arial"/>
      <family val="2"/>
    </font>
    <font>
      <vertAlign val="superscript"/>
      <sz val="10"/>
      <name val="Arial"/>
      <family val="2"/>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right/>
      <top style="double">
        <color indexed="64"/>
      </top>
      <bottom/>
      <diagonal/>
    </border>
  </borders>
  <cellStyleXfs count="1">
    <xf numFmtId="0" fontId="0" fillId="0" borderId="0"/>
  </cellStyleXfs>
  <cellXfs count="102">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2" borderId="7" xfId="0" applyFill="1" applyBorder="1"/>
    <xf numFmtId="0" fontId="0" fillId="2" borderId="8" xfId="0" applyFill="1" applyBorder="1"/>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2" borderId="3" xfId="0" applyFill="1" applyBorder="1"/>
    <xf numFmtId="0" fontId="0" fillId="2" borderId="0" xfId="0" applyFill="1" applyBorder="1"/>
    <xf numFmtId="0" fontId="0" fillId="2" borderId="12" xfId="0" applyFill="1" applyBorder="1"/>
    <xf numFmtId="0" fontId="1" fillId="3" borderId="13" xfId="0" applyFont="1" applyFill="1" applyBorder="1" applyAlignment="1">
      <alignment horizontal="centerContinuous"/>
    </xf>
    <xf numFmtId="0" fontId="1" fillId="3" borderId="14" xfId="0" applyFont="1" applyFill="1" applyBorder="1" applyAlignment="1">
      <alignment horizontal="centerContinuous"/>
    </xf>
    <xf numFmtId="175" fontId="0" fillId="3" borderId="15" xfId="0" applyNumberFormat="1" applyFill="1" applyBorder="1" applyAlignment="1">
      <alignment horizontal="center"/>
    </xf>
    <xf numFmtId="0" fontId="1" fillId="3" borderId="16" xfId="0" applyFont="1" applyFill="1" applyBorder="1" applyAlignment="1">
      <alignment horizontal="centerContinuous"/>
    </xf>
    <xf numFmtId="0" fontId="1" fillId="3" borderId="17" xfId="0" applyFont="1" applyFill="1" applyBorder="1" applyAlignment="1">
      <alignment horizontal="centerContinuous"/>
    </xf>
    <xf numFmtId="175" fontId="0" fillId="3" borderId="18" xfId="0" applyNumberFormat="1" applyFill="1" applyBorder="1" applyAlignment="1">
      <alignment horizontal="center"/>
    </xf>
    <xf numFmtId="0" fontId="1" fillId="4" borderId="16" xfId="0" applyFont="1" applyFill="1" applyBorder="1" applyAlignment="1">
      <alignment horizontal="centerContinuous"/>
    </xf>
    <xf numFmtId="0" fontId="1" fillId="4" borderId="17" xfId="0" applyFont="1" applyFill="1" applyBorder="1" applyAlignment="1">
      <alignment horizontal="centerContinuous"/>
    </xf>
    <xf numFmtId="175" fontId="0" fillId="4" borderId="18" xfId="0" applyNumberFormat="1" applyFill="1" applyBorder="1" applyAlignment="1">
      <alignment horizontal="center"/>
    </xf>
    <xf numFmtId="0" fontId="1" fillId="3" borderId="19" xfId="0" applyFont="1" applyFill="1" applyBorder="1" applyAlignment="1">
      <alignment horizontal="centerContinuous"/>
    </xf>
    <xf numFmtId="0" fontId="1" fillId="3" borderId="20" xfId="0" applyFont="1" applyFill="1" applyBorder="1" applyAlignment="1">
      <alignment horizontal="centerContinuous"/>
    </xf>
    <xf numFmtId="175" fontId="0" fillId="3" borderId="21" xfId="0" applyNumberFormat="1" applyFill="1" applyBorder="1" applyAlignment="1">
      <alignment horizontal="center"/>
    </xf>
    <xf numFmtId="175" fontId="1" fillId="3" borderId="0" xfId="0" applyNumberFormat="1" applyFont="1" applyFill="1" applyBorder="1" applyAlignment="1">
      <alignment horizontal="center"/>
    </xf>
    <xf numFmtId="175" fontId="1" fillId="3" borderId="12" xfId="0" applyNumberFormat="1" applyFont="1" applyFill="1" applyBorder="1" applyAlignment="1">
      <alignment horizontal="center"/>
    </xf>
    <xf numFmtId="0" fontId="0" fillId="2" borderId="4" xfId="0" applyFill="1" applyBorder="1"/>
    <xf numFmtId="0" fontId="0" fillId="2" borderId="6" xfId="0" applyFill="1" applyBorder="1"/>
    <xf numFmtId="0" fontId="0" fillId="2" borderId="5" xfId="0" applyFill="1" applyBorder="1"/>
    <xf numFmtId="165" fontId="6" fillId="5" borderId="18" xfId="0" applyNumberFormat="1" applyFont="1" applyFill="1" applyBorder="1" applyAlignment="1">
      <alignment horizontal="center"/>
    </xf>
    <xf numFmtId="0" fontId="0" fillId="0" borderId="22" xfId="0" applyBorder="1" applyAlignment="1">
      <alignment horizontal="left"/>
    </xf>
    <xf numFmtId="0" fontId="0" fillId="0" borderId="23" xfId="0" applyBorder="1" applyAlignment="1">
      <alignment horizontal="left"/>
    </xf>
    <xf numFmtId="175" fontId="0" fillId="5" borderId="23" xfId="0" applyNumberFormat="1" applyFill="1" applyBorder="1" applyAlignment="1">
      <alignment horizontal="center"/>
    </xf>
    <xf numFmtId="175" fontId="0" fillId="0" borderId="23" xfId="0" applyNumberFormat="1" applyBorder="1"/>
    <xf numFmtId="175" fontId="0" fillId="0" borderId="23" xfId="0" applyNumberFormat="1" applyBorder="1" applyAlignment="1">
      <alignment horizontal="center"/>
    </xf>
    <xf numFmtId="0" fontId="0" fillId="0" borderId="18" xfId="0" applyFill="1" applyBorder="1" applyAlignment="1">
      <alignment horizontal="left"/>
    </xf>
    <xf numFmtId="165" fontId="0" fillId="3" borderId="15" xfId="0" applyNumberFormat="1" applyFill="1" applyBorder="1" applyAlignment="1">
      <alignment horizontal="center"/>
    </xf>
    <xf numFmtId="165" fontId="0" fillId="3" borderId="18" xfId="0" applyNumberFormat="1" applyFill="1" applyBorder="1" applyAlignment="1">
      <alignment horizontal="center"/>
    </xf>
    <xf numFmtId="165" fontId="0" fillId="4" borderId="18" xfId="0" applyNumberFormat="1" applyFill="1" applyBorder="1" applyAlignment="1">
      <alignment horizontal="center"/>
    </xf>
    <xf numFmtId="165" fontId="0" fillId="3" borderId="21" xfId="0" applyNumberFormat="1" applyFill="1" applyBorder="1" applyAlignment="1">
      <alignment horizontal="center"/>
    </xf>
    <xf numFmtId="175" fontId="0" fillId="0" borderId="18" xfId="0" applyNumberFormat="1" applyFill="1" applyBorder="1" applyAlignment="1">
      <alignment horizontal="center"/>
    </xf>
    <xf numFmtId="2" fontId="0" fillId="0" borderId="12" xfId="0" applyNumberFormat="1" applyBorder="1" applyAlignment="1">
      <alignment horizontal="center"/>
    </xf>
    <xf numFmtId="175" fontId="1" fillId="3" borderId="3" xfId="0" applyNumberFormat="1" applyFont="1" applyFill="1" applyBorder="1" applyAlignment="1">
      <alignment horizontal="center"/>
    </xf>
    <xf numFmtId="175" fontId="0" fillId="0" borderId="18" xfId="0" applyNumberFormat="1" applyFill="1" applyBorder="1"/>
    <xf numFmtId="0" fontId="4" fillId="0" borderId="3" xfId="0" applyFont="1" applyBorder="1" applyAlignment="1">
      <alignment horizontal="left"/>
    </xf>
    <xf numFmtId="0" fontId="0" fillId="0" borderId="0" xfId="0" applyAlignment="1">
      <alignment horizontal="center"/>
    </xf>
    <xf numFmtId="2" fontId="0" fillId="0" borderId="5" xfId="0" applyNumberFormat="1" applyFill="1" applyBorder="1" applyAlignment="1">
      <alignment horizontal="center"/>
    </xf>
    <xf numFmtId="2" fontId="0" fillId="0" borderId="12" xfId="0" applyNumberFormat="1" applyFill="1" applyBorder="1" applyAlignment="1">
      <alignment horizontal="center" vertical="center"/>
    </xf>
    <xf numFmtId="2" fontId="0" fillId="0" borderId="12" xfId="0" applyNumberFormat="1" applyBorder="1" applyAlignment="1">
      <alignment horizontal="center" vertical="center"/>
    </xf>
    <xf numFmtId="0" fontId="0" fillId="0" borderId="6" xfId="0" applyBorder="1" applyAlignment="1">
      <alignment horizontal="center"/>
    </xf>
    <xf numFmtId="0" fontId="0" fillId="2" borderId="6" xfId="0" applyFill="1" applyBorder="1" applyAlignment="1">
      <alignment horizontal="center"/>
    </xf>
    <xf numFmtId="0" fontId="1" fillId="3" borderId="0" xfId="0" applyFont="1" applyFill="1" applyBorder="1" applyAlignment="1">
      <alignment horizontal="center"/>
    </xf>
    <xf numFmtId="0" fontId="0" fillId="0" borderId="4" xfId="0" applyBorder="1" applyAlignment="1">
      <alignment horizontal="right"/>
    </xf>
    <xf numFmtId="0" fontId="0" fillId="0" borderId="6" xfId="0" applyBorder="1" applyAlignment="1">
      <alignment horizontal="right"/>
    </xf>
    <xf numFmtId="0" fontId="1" fillId="3" borderId="31" xfId="0" applyFont="1" applyFill="1" applyBorder="1" applyAlignment="1">
      <alignment horizontal="center"/>
    </xf>
    <xf numFmtId="0" fontId="1" fillId="3" borderId="32" xfId="0" applyFont="1" applyFill="1" applyBorder="1" applyAlignment="1">
      <alignment horizontal="center"/>
    </xf>
    <xf numFmtId="0" fontId="0" fillId="3" borderId="33" xfId="0" applyFill="1" applyBorder="1" applyAlignment="1">
      <alignment horizontal="left"/>
    </xf>
    <xf numFmtId="0" fontId="0" fillId="3" borderId="34" xfId="0" applyFill="1" applyBorder="1" applyAlignment="1">
      <alignment horizontal="left"/>
    </xf>
    <xf numFmtId="0" fontId="0" fillId="3" borderId="35" xfId="0" applyFill="1" applyBorder="1" applyAlignment="1">
      <alignment horizontal="left"/>
    </xf>
    <xf numFmtId="0" fontId="10"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8" fillId="0" borderId="4" xfId="0" applyFont="1" applyBorder="1" applyAlignment="1">
      <alignment horizontal="center" wrapText="1"/>
    </xf>
    <xf numFmtId="0" fontId="8" fillId="0" borderId="6" xfId="0" applyFont="1" applyBorder="1" applyAlignment="1">
      <alignment horizontal="center" wrapText="1"/>
    </xf>
    <xf numFmtId="0" fontId="8" fillId="0" borderId="5" xfId="0" applyFont="1" applyBorder="1" applyAlignment="1">
      <alignment horizontal="center" wrapText="1"/>
    </xf>
    <xf numFmtId="0" fontId="0" fillId="0" borderId="36" xfId="0" applyBorder="1" applyAlignment="1">
      <alignment horizontal="right"/>
    </xf>
    <xf numFmtId="0" fontId="0" fillId="0" borderId="37" xfId="0" applyBorder="1" applyAlignment="1">
      <alignment horizontal="right"/>
    </xf>
    <xf numFmtId="0" fontId="0" fillId="0" borderId="3" xfId="0" applyBorder="1" applyAlignment="1">
      <alignment horizontal="right" vertical="center"/>
    </xf>
    <xf numFmtId="0" fontId="0" fillId="0" borderId="0" xfId="0" applyBorder="1" applyAlignment="1">
      <alignment horizontal="righ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24" xfId="0" applyFont="1" applyBorder="1" applyAlignment="1">
      <alignment horizontal="left"/>
    </xf>
    <xf numFmtId="0" fontId="10" fillId="0" borderId="3" xfId="0" applyFont="1" applyBorder="1" applyAlignment="1">
      <alignment horizontal="left" wrapText="1"/>
    </xf>
    <xf numFmtId="0" fontId="10" fillId="0" borderId="0" xfId="0" applyFont="1" applyBorder="1" applyAlignment="1">
      <alignment horizontal="left" wrapText="1"/>
    </xf>
    <xf numFmtId="0" fontId="10" fillId="0" borderId="12" xfId="0" applyFont="1" applyBorder="1" applyAlignment="1">
      <alignment horizontal="left" wrapText="1"/>
    </xf>
    <xf numFmtId="0" fontId="1" fillId="0" borderId="7" xfId="0" applyFont="1" applyBorder="1" applyAlignment="1" applyProtection="1">
      <alignment horizontal="left"/>
    </xf>
    <xf numFmtId="0" fontId="1" fillId="0" borderId="8" xfId="0" applyFont="1" applyBorder="1" applyAlignment="1" applyProtection="1">
      <alignment horizontal="left"/>
    </xf>
    <xf numFmtId="0" fontId="1" fillId="0" borderId="25" xfId="0" applyFont="1" applyBorder="1" applyAlignment="1" applyProtection="1">
      <alignment horizontal="left"/>
    </xf>
    <xf numFmtId="0" fontId="0" fillId="3" borderId="13" xfId="0" applyFill="1" applyBorder="1" applyAlignment="1">
      <alignment horizontal="center"/>
    </xf>
    <xf numFmtId="0" fontId="0" fillId="3" borderId="26" xfId="0" applyFill="1" applyBorder="1" applyAlignment="1">
      <alignment horizontal="center"/>
    </xf>
    <xf numFmtId="0" fontId="0" fillId="3" borderId="27" xfId="0" applyFill="1" applyBorder="1" applyAlignment="1">
      <alignment horizontal="center"/>
    </xf>
    <xf numFmtId="0" fontId="9" fillId="0" borderId="28" xfId="0" applyFont="1" applyBorder="1" applyAlignment="1">
      <alignment horizontal="left"/>
    </xf>
    <xf numFmtId="0" fontId="9" fillId="0" borderId="29" xfId="0" applyFont="1" applyBorder="1" applyAlignment="1">
      <alignment horizontal="left"/>
    </xf>
    <xf numFmtId="0" fontId="9" fillId="0" borderId="30" xfId="0" applyFont="1" applyBorder="1" applyAlignment="1">
      <alignment horizontal="left"/>
    </xf>
    <xf numFmtId="0" fontId="10" fillId="0" borderId="1" xfId="0" applyFont="1" applyBorder="1" applyAlignment="1">
      <alignment horizontal="left" wrapText="1"/>
    </xf>
    <xf numFmtId="0" fontId="10" fillId="0" borderId="2" xfId="0" applyFont="1" applyBorder="1" applyAlignment="1">
      <alignment horizontal="left" wrapText="1"/>
    </xf>
    <xf numFmtId="0" fontId="10" fillId="0" borderId="24" xfId="0" applyFont="1" applyBorder="1" applyAlignment="1">
      <alignment horizontal="left" wrapText="1"/>
    </xf>
    <xf numFmtId="0" fontId="3" fillId="0" borderId="3"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5" fillId="0" borderId="3" xfId="0" applyFont="1" applyBorder="1" applyAlignment="1">
      <alignment horizontal="left"/>
    </xf>
    <xf numFmtId="0" fontId="5" fillId="0" borderId="0" xfId="0" applyFont="1" applyBorder="1" applyAlignment="1">
      <alignment horizontal="left"/>
    </xf>
    <xf numFmtId="0" fontId="5" fillId="0" borderId="12" xfId="0" applyFont="1" applyBorder="1" applyAlignment="1">
      <alignment horizontal="left"/>
    </xf>
  </cellXfs>
  <cellStyles count="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666750</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1</xdr:col>
      <xdr:colOff>990600</xdr:colOff>
      <xdr:row>7</xdr:row>
      <xdr:rowOff>247650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18122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333375</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4</xdr:col>
      <xdr:colOff>600075</xdr:colOff>
      <xdr:row>6</xdr:row>
      <xdr:rowOff>0</xdr:rowOff>
    </xdr:to>
    <xdr:pic>
      <xdr:nvPicPr>
        <xdr:cNvPr id="1028"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104775</xdr:colOff>
      <xdr:row>6</xdr:row>
      <xdr:rowOff>0</xdr:rowOff>
    </xdr:to>
    <xdr:pic>
      <xdr:nvPicPr>
        <xdr:cNvPr id="1029" name="Picture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81575" y="1266825"/>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22</xdr:row>
      <xdr:rowOff>9525</xdr:rowOff>
    </xdr:from>
    <xdr:to>
      <xdr:col>2</xdr:col>
      <xdr:colOff>333375</xdr:colOff>
      <xdr:row>23</xdr:row>
      <xdr:rowOff>95250</xdr:rowOff>
    </xdr:to>
    <xdr:pic>
      <xdr:nvPicPr>
        <xdr:cNvPr id="1030"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45529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22</xdr:row>
      <xdr:rowOff>9525</xdr:rowOff>
    </xdr:from>
    <xdr:to>
      <xdr:col>4</xdr:col>
      <xdr:colOff>600075</xdr:colOff>
      <xdr:row>23</xdr:row>
      <xdr:rowOff>95250</xdr:rowOff>
    </xdr:to>
    <xdr:pic>
      <xdr:nvPicPr>
        <xdr:cNvPr id="1031" name="Picture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45529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22</xdr:row>
      <xdr:rowOff>9525</xdr:rowOff>
    </xdr:from>
    <xdr:to>
      <xdr:col>9</xdr:col>
      <xdr:colOff>104775</xdr:colOff>
      <xdr:row>23</xdr:row>
      <xdr:rowOff>95250</xdr:rowOff>
    </xdr:to>
    <xdr:pic>
      <xdr:nvPicPr>
        <xdr:cNvPr id="1032" name="Picture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81575" y="4552950"/>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1033" name="Picture 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000875"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topLeftCell="A4" workbookViewId="0">
      <selection activeCell="E15" sqref="E15"/>
    </sheetView>
  </sheetViews>
  <sheetFormatPr defaultRowHeight="12.75" x14ac:dyDescent="0.2"/>
  <cols>
    <col min="1" max="1" width="17.85546875" customWidth="1"/>
    <col min="2" max="2" width="15" customWidth="1"/>
    <col min="3" max="3" width="13.28515625" customWidth="1"/>
    <col min="4" max="4" width="20" customWidth="1"/>
    <col min="5" max="5" width="10.140625" style="50" customWidth="1"/>
    <col min="6" max="6" width="9.140625" style="50"/>
    <col min="7" max="7" width="0.5703125" customWidth="1"/>
    <col min="8" max="8" width="19" customWidth="1"/>
    <col min="9" max="9" width="11.28515625" customWidth="1"/>
  </cols>
  <sheetData>
    <row r="1" spans="1:9" ht="30.75" x14ac:dyDescent="0.45">
      <c r="A1" s="2"/>
      <c r="B1" s="3"/>
      <c r="C1" s="76" t="s">
        <v>38</v>
      </c>
      <c r="D1" s="77"/>
      <c r="E1" s="77"/>
      <c r="F1" s="77"/>
      <c r="G1" s="77"/>
      <c r="H1" s="77"/>
      <c r="I1" s="78"/>
    </row>
    <row r="2" spans="1:9" ht="16.899999999999999" customHeight="1" x14ac:dyDescent="0.2">
      <c r="A2" s="4"/>
      <c r="B2" s="1"/>
      <c r="C2" s="94" t="s">
        <v>0</v>
      </c>
      <c r="D2" s="95"/>
      <c r="E2" s="95"/>
      <c r="F2" s="95"/>
      <c r="G2" s="95"/>
      <c r="H2" s="95"/>
      <c r="I2" s="96"/>
    </row>
    <row r="3" spans="1:9" ht="21.75" customHeight="1" x14ac:dyDescent="0.25">
      <c r="A3" s="4"/>
      <c r="B3" s="1"/>
      <c r="C3" s="49" t="s">
        <v>1</v>
      </c>
      <c r="D3" s="97" t="s">
        <v>36</v>
      </c>
      <c r="E3" s="97"/>
      <c r="F3" s="97"/>
      <c r="G3" s="97"/>
      <c r="H3" s="97"/>
      <c r="I3" s="98"/>
    </row>
    <row r="4" spans="1:9" ht="21.75" customHeight="1" x14ac:dyDescent="0.2">
      <c r="A4" s="4"/>
      <c r="B4" s="1"/>
      <c r="C4" s="99" t="s">
        <v>2</v>
      </c>
      <c r="D4" s="100"/>
      <c r="E4" s="100"/>
      <c r="F4" s="100"/>
      <c r="G4" s="100"/>
      <c r="H4" s="100"/>
      <c r="I4" s="101"/>
    </row>
    <row r="5" spans="1:9" ht="8.25" customHeight="1" thickBot="1" x14ac:dyDescent="0.25">
      <c r="A5" s="5"/>
      <c r="B5" s="7"/>
      <c r="C5" s="5"/>
      <c r="D5" s="7"/>
      <c r="E5" s="54"/>
      <c r="F5" s="54"/>
      <c r="G5" s="7"/>
      <c r="H5" s="7"/>
      <c r="I5" s="6"/>
    </row>
    <row r="6" spans="1:9" ht="23.25" customHeight="1" thickBot="1" x14ac:dyDescent="0.25">
      <c r="A6" s="8"/>
      <c r="B6" s="9"/>
      <c r="C6" s="32"/>
      <c r="D6" s="32"/>
      <c r="E6" s="55"/>
      <c r="F6" s="55"/>
      <c r="G6" s="32"/>
      <c r="H6" s="32"/>
      <c r="I6" s="33"/>
    </row>
    <row r="7" spans="1:9" ht="35.450000000000003" customHeight="1" thickBot="1" x14ac:dyDescent="0.3">
      <c r="A7" s="10" t="s">
        <v>3</v>
      </c>
      <c r="B7" s="11" t="s">
        <v>4</v>
      </c>
      <c r="C7" s="12" t="s">
        <v>13</v>
      </c>
      <c r="D7" s="12" t="s">
        <v>14</v>
      </c>
      <c r="E7" s="12" t="s">
        <v>5</v>
      </c>
      <c r="F7" s="12" t="s">
        <v>6</v>
      </c>
      <c r="G7" s="12"/>
      <c r="H7" s="12" t="s">
        <v>44</v>
      </c>
      <c r="I7" s="13" t="s">
        <v>15</v>
      </c>
    </row>
    <row r="8" spans="1:9" ht="20.25" customHeight="1" thickTop="1" x14ac:dyDescent="0.25">
      <c r="A8" s="14"/>
      <c r="B8" s="15"/>
      <c r="C8" s="59" t="s">
        <v>7</v>
      </c>
      <c r="D8" s="60"/>
      <c r="E8" s="47">
        <v>35</v>
      </c>
      <c r="F8" s="56">
        <v>18.5</v>
      </c>
      <c r="G8" s="29"/>
      <c r="H8" s="30">
        <v>53.5</v>
      </c>
      <c r="I8" s="16"/>
    </row>
    <row r="9" spans="1:9" x14ac:dyDescent="0.2">
      <c r="A9" s="40" t="s">
        <v>23</v>
      </c>
      <c r="B9" s="40">
        <v>2247</v>
      </c>
      <c r="C9" s="45">
        <v>59.6</v>
      </c>
      <c r="D9" s="45">
        <v>10.8</v>
      </c>
      <c r="E9" s="45">
        <v>36.9</v>
      </c>
      <c r="F9" s="45">
        <v>18.8</v>
      </c>
      <c r="G9" s="48"/>
      <c r="H9" s="45">
        <v>55.7</v>
      </c>
      <c r="I9" s="34">
        <f t="shared" ref="I9:I20" si="0">ROUND($I$30+0.5+(E9-$E$8)*((0.0009*I$31)-0.03)+(F9-$F$8)*(0.6)*($I$32), 2)</f>
        <v>9.9700000000000006</v>
      </c>
    </row>
    <row r="10" spans="1:9" x14ac:dyDescent="0.2">
      <c r="A10" s="40" t="s">
        <v>22</v>
      </c>
      <c r="B10" s="40" t="s">
        <v>32</v>
      </c>
      <c r="C10" s="45">
        <v>59.2</v>
      </c>
      <c r="D10" s="45">
        <v>10.8</v>
      </c>
      <c r="E10" s="45">
        <v>36</v>
      </c>
      <c r="F10" s="45">
        <v>18.600000000000001</v>
      </c>
      <c r="G10" s="48"/>
      <c r="H10" s="45">
        <v>54.6</v>
      </c>
      <c r="I10" s="34">
        <f t="shared" si="0"/>
        <v>9.73</v>
      </c>
    </row>
    <row r="11" spans="1:9" x14ac:dyDescent="0.2">
      <c r="A11" s="40" t="s">
        <v>21</v>
      </c>
      <c r="B11" s="40">
        <v>255</v>
      </c>
      <c r="C11" s="45">
        <v>58.4</v>
      </c>
      <c r="D11" s="45">
        <v>10.5</v>
      </c>
      <c r="E11" s="45">
        <v>35.5</v>
      </c>
      <c r="F11" s="45">
        <v>18.399999999999999</v>
      </c>
      <c r="G11" s="48"/>
      <c r="H11" s="45">
        <v>53.9</v>
      </c>
      <c r="I11" s="34">
        <f t="shared" si="0"/>
        <v>9.58</v>
      </c>
    </row>
    <row r="12" spans="1:9" x14ac:dyDescent="0.2">
      <c r="A12" s="40" t="s">
        <v>21</v>
      </c>
      <c r="B12" s="40">
        <v>245</v>
      </c>
      <c r="C12" s="45">
        <v>58.4</v>
      </c>
      <c r="D12" s="45">
        <v>11.8</v>
      </c>
      <c r="E12" s="45">
        <v>35.1</v>
      </c>
      <c r="F12" s="45">
        <v>18.899999999999999</v>
      </c>
      <c r="G12" s="48"/>
      <c r="H12" s="45">
        <v>54</v>
      </c>
      <c r="I12" s="34">
        <f t="shared" si="0"/>
        <v>9.6199999999999992</v>
      </c>
    </row>
    <row r="13" spans="1:9" x14ac:dyDescent="0.2">
      <c r="A13" s="40" t="s">
        <v>22</v>
      </c>
      <c r="B13" s="40" t="s">
        <v>30</v>
      </c>
      <c r="C13" s="45">
        <v>57.2</v>
      </c>
      <c r="D13" s="45">
        <v>10.4</v>
      </c>
      <c r="E13" s="45">
        <v>36.299999999999997</v>
      </c>
      <c r="F13" s="45">
        <v>18.899999999999999</v>
      </c>
      <c r="G13" s="48"/>
      <c r="H13" s="45">
        <v>55.2</v>
      </c>
      <c r="I13" s="34">
        <f t="shared" si="0"/>
        <v>9.8699999999999992</v>
      </c>
    </row>
    <row r="14" spans="1:9" x14ac:dyDescent="0.2">
      <c r="A14" s="40" t="s">
        <v>21</v>
      </c>
      <c r="B14" s="40">
        <v>236</v>
      </c>
      <c r="C14" s="45">
        <v>55.9</v>
      </c>
      <c r="D14" s="45">
        <v>11</v>
      </c>
      <c r="E14" s="45">
        <v>37.6</v>
      </c>
      <c r="F14" s="45">
        <v>17.5</v>
      </c>
      <c r="G14" s="48"/>
      <c r="H14" s="45">
        <v>55.1</v>
      </c>
      <c r="I14" s="34">
        <f t="shared" si="0"/>
        <v>9.8000000000000007</v>
      </c>
    </row>
    <row r="15" spans="1:9" x14ac:dyDescent="0.2">
      <c r="A15" s="40" t="s">
        <v>24</v>
      </c>
      <c r="B15" s="40" t="s">
        <v>33</v>
      </c>
      <c r="C15" s="45">
        <v>53.4</v>
      </c>
      <c r="D15" s="45">
        <v>11.5</v>
      </c>
      <c r="E15" s="45">
        <v>35.6</v>
      </c>
      <c r="F15" s="45">
        <v>19.3</v>
      </c>
      <c r="G15" s="48"/>
      <c r="H15" s="45">
        <v>54.9</v>
      </c>
      <c r="I15" s="34">
        <f t="shared" si="0"/>
        <v>9.82</v>
      </c>
    </row>
    <row r="16" spans="1:9" x14ac:dyDescent="0.2">
      <c r="A16" s="40" t="s">
        <v>25</v>
      </c>
      <c r="B16" s="40" t="s">
        <v>34</v>
      </c>
      <c r="C16" s="45">
        <v>52.1</v>
      </c>
      <c r="D16" s="45">
        <v>10.6</v>
      </c>
      <c r="E16" s="45">
        <v>35.9</v>
      </c>
      <c r="F16" s="45">
        <v>19</v>
      </c>
      <c r="G16" s="48"/>
      <c r="H16" s="45">
        <v>54.9</v>
      </c>
      <c r="I16" s="34">
        <f t="shared" si="0"/>
        <v>9.81</v>
      </c>
    </row>
    <row r="17" spans="1:9" x14ac:dyDescent="0.2">
      <c r="A17" s="40" t="s">
        <v>22</v>
      </c>
      <c r="B17" s="40" t="s">
        <v>31</v>
      </c>
      <c r="C17" s="45">
        <v>51.1</v>
      </c>
      <c r="D17" s="45">
        <v>11.5</v>
      </c>
      <c r="E17" s="45">
        <v>38.5</v>
      </c>
      <c r="F17" s="45">
        <v>17.8</v>
      </c>
      <c r="G17" s="48"/>
      <c r="H17" s="45">
        <v>56.3</v>
      </c>
      <c r="I17" s="34">
        <f t="shared" si="0"/>
        <v>10.06</v>
      </c>
    </row>
    <row r="18" spans="1:9" x14ac:dyDescent="0.2">
      <c r="A18" s="40" t="s">
        <v>22</v>
      </c>
      <c r="B18" s="40" t="s">
        <v>28</v>
      </c>
      <c r="C18" s="45">
        <v>47.4</v>
      </c>
      <c r="D18" s="45">
        <v>11.5</v>
      </c>
      <c r="E18" s="45">
        <v>38.6</v>
      </c>
      <c r="F18" s="45">
        <v>18.3</v>
      </c>
      <c r="G18" s="48"/>
      <c r="H18" s="45">
        <v>56.9</v>
      </c>
      <c r="I18" s="34">
        <f t="shared" si="0"/>
        <v>10.199999999999999</v>
      </c>
    </row>
    <row r="19" spans="1:9" x14ac:dyDescent="0.2">
      <c r="A19" s="40" t="s">
        <v>26</v>
      </c>
      <c r="B19" s="40" t="s">
        <v>35</v>
      </c>
      <c r="C19" s="45">
        <v>47.3</v>
      </c>
      <c r="D19" s="45">
        <v>11.6</v>
      </c>
      <c r="E19" s="45">
        <v>36.4</v>
      </c>
      <c r="F19" s="45">
        <v>19.3</v>
      </c>
      <c r="G19" s="48"/>
      <c r="H19" s="45">
        <v>55.7</v>
      </c>
      <c r="I19" s="34">
        <f t="shared" si="0"/>
        <v>9.98</v>
      </c>
    </row>
    <row r="20" spans="1:9" x14ac:dyDescent="0.2">
      <c r="A20" s="40" t="s">
        <v>22</v>
      </c>
      <c r="B20" s="40" t="s">
        <v>29</v>
      </c>
      <c r="C20" s="45">
        <v>40.1</v>
      </c>
      <c r="D20" s="45">
        <v>11.2</v>
      </c>
      <c r="E20" s="45">
        <v>35.9</v>
      </c>
      <c r="F20" s="45">
        <v>18.600000000000001</v>
      </c>
      <c r="G20" s="48"/>
      <c r="H20" s="45">
        <v>54.5</v>
      </c>
      <c r="I20" s="34">
        <f t="shared" si="0"/>
        <v>9.7100000000000009</v>
      </c>
    </row>
    <row r="21" spans="1:9" ht="13.5" thickBot="1" x14ac:dyDescent="0.25">
      <c r="A21" s="61" t="s">
        <v>8</v>
      </c>
      <c r="B21" s="62"/>
      <c r="C21" s="62"/>
      <c r="D21" s="62"/>
      <c r="E21" s="62"/>
      <c r="F21" s="62"/>
      <c r="G21" s="62"/>
      <c r="H21" s="62"/>
      <c r="I21" s="63"/>
    </row>
    <row r="22" spans="1:9" ht="13.5" thickBot="1" x14ac:dyDescent="0.25">
      <c r="A22" s="35" t="s">
        <v>25</v>
      </c>
      <c r="B22" s="36" t="s">
        <v>27</v>
      </c>
      <c r="C22" s="37">
        <v>55.9</v>
      </c>
      <c r="D22" s="37">
        <v>11.1</v>
      </c>
      <c r="E22" s="39">
        <v>34.5</v>
      </c>
      <c r="F22" s="39">
        <v>19.2</v>
      </c>
      <c r="G22" s="38"/>
      <c r="H22" s="39">
        <v>53.7</v>
      </c>
      <c r="I22" s="34">
        <f>ROUND($I$30+0.5+(E22-$E$8)*((0.0009*I$31)-0.03)+(F22-$F$8)*(0.6)*($I$32), 2)</f>
        <v>9.56</v>
      </c>
    </row>
    <row r="23" spans="1:9" ht="15.75" customHeight="1" thickBot="1" x14ac:dyDescent="0.25">
      <c r="A23" s="31"/>
      <c r="B23" s="32"/>
      <c r="C23" s="32"/>
      <c r="D23" s="32"/>
      <c r="E23" s="55"/>
      <c r="F23" s="55"/>
      <c r="G23" s="32"/>
      <c r="H23" s="32"/>
      <c r="I23" s="33"/>
    </row>
    <row r="24" spans="1:9" ht="22.5" customHeight="1" x14ac:dyDescent="0.25">
      <c r="A24" s="17" t="s">
        <v>9</v>
      </c>
      <c r="B24" s="18"/>
      <c r="C24" s="19">
        <f t="shared" ref="C24:I24" si="1">AVERAGE(C9:C20)</f>
        <v>53.341666666666669</v>
      </c>
      <c r="D24" s="19">
        <f t="shared" si="1"/>
        <v>11.1</v>
      </c>
      <c r="E24" s="19">
        <f t="shared" si="1"/>
        <v>36.524999999999999</v>
      </c>
      <c r="F24" s="19">
        <f t="shared" si="1"/>
        <v>18.616666666666671</v>
      </c>
      <c r="G24" s="19" t="e">
        <f t="shared" si="1"/>
        <v>#DIV/0!</v>
      </c>
      <c r="H24" s="19">
        <f t="shared" si="1"/>
        <v>55.141666666666673</v>
      </c>
      <c r="I24" s="41">
        <f t="shared" si="1"/>
        <v>9.8458333333333332</v>
      </c>
    </row>
    <row r="25" spans="1:9" ht="17.25" x14ac:dyDescent="0.25">
      <c r="A25" s="20" t="s">
        <v>10</v>
      </c>
      <c r="B25" s="21"/>
      <c r="C25" s="22">
        <f t="shared" ref="C25:I25" si="2">STDEV(C9:C20)</f>
        <v>6.0287882595749274</v>
      </c>
      <c r="D25" s="22">
        <f t="shared" si="2"/>
        <v>0.47863442113047933</v>
      </c>
      <c r="E25" s="22">
        <f t="shared" si="2"/>
        <v>1.1505927326224674</v>
      </c>
      <c r="F25" s="22">
        <f t="shared" si="2"/>
        <v>0.55075705472861014</v>
      </c>
      <c r="G25" s="22" t="e">
        <f t="shared" si="2"/>
        <v>#DIV/0!</v>
      </c>
      <c r="H25" s="22">
        <f t="shared" si="2"/>
        <v>0.89082018727721135</v>
      </c>
      <c r="I25" s="42">
        <f t="shared" si="2"/>
        <v>0.18163191216069793</v>
      </c>
    </row>
    <row r="26" spans="1:9" ht="17.25" x14ac:dyDescent="0.25">
      <c r="A26" s="23" t="s">
        <v>11</v>
      </c>
      <c r="B26" s="24"/>
      <c r="C26" s="25">
        <f t="shared" ref="C26:I26" si="3">MAX(C9:C20)</f>
        <v>59.6</v>
      </c>
      <c r="D26" s="25">
        <f t="shared" si="3"/>
        <v>11.8</v>
      </c>
      <c r="E26" s="25">
        <f t="shared" si="3"/>
        <v>38.6</v>
      </c>
      <c r="F26" s="25">
        <f t="shared" si="3"/>
        <v>19.3</v>
      </c>
      <c r="G26" s="25">
        <f t="shared" si="3"/>
        <v>0</v>
      </c>
      <c r="H26" s="25">
        <f t="shared" si="3"/>
        <v>56.9</v>
      </c>
      <c r="I26" s="43">
        <f t="shared" si="3"/>
        <v>10.199999999999999</v>
      </c>
    </row>
    <row r="27" spans="1:9" ht="18" thickBot="1" x14ac:dyDescent="0.3">
      <c r="A27" s="26" t="s">
        <v>12</v>
      </c>
      <c r="B27" s="27"/>
      <c r="C27" s="28">
        <f t="shared" ref="C27:I27" si="4">MIN(C9:C20)</f>
        <v>40.1</v>
      </c>
      <c r="D27" s="28">
        <f t="shared" si="4"/>
        <v>10.4</v>
      </c>
      <c r="E27" s="28">
        <f t="shared" si="4"/>
        <v>35.1</v>
      </c>
      <c r="F27" s="28">
        <f t="shared" si="4"/>
        <v>17.5</v>
      </c>
      <c r="G27" s="28">
        <f t="shared" si="4"/>
        <v>0</v>
      </c>
      <c r="H27" s="28">
        <f t="shared" si="4"/>
        <v>53.9</v>
      </c>
      <c r="I27" s="44">
        <f t="shared" si="4"/>
        <v>9.58</v>
      </c>
    </row>
    <row r="28" spans="1:9" ht="15.75" thickBot="1" x14ac:dyDescent="0.3">
      <c r="A28" s="82" t="s">
        <v>43</v>
      </c>
      <c r="B28" s="83"/>
      <c r="C28" s="83"/>
      <c r="D28" s="83"/>
      <c r="E28" s="83"/>
      <c r="F28" s="84"/>
      <c r="G28" s="85"/>
      <c r="H28" s="86"/>
      <c r="I28" s="87"/>
    </row>
    <row r="29" spans="1:9" ht="16.5" thickBot="1" x14ac:dyDescent="0.3">
      <c r="A29" s="91" t="s">
        <v>39</v>
      </c>
      <c r="B29" s="92"/>
      <c r="C29" s="92"/>
      <c r="D29" s="92"/>
      <c r="E29" s="92"/>
      <c r="F29" s="93"/>
      <c r="G29" s="88" t="s">
        <v>16</v>
      </c>
      <c r="H29" s="89"/>
      <c r="I29" s="90"/>
    </row>
    <row r="30" spans="1:9" ht="15" thickTop="1" x14ac:dyDescent="0.2">
      <c r="A30" s="79" t="s">
        <v>40</v>
      </c>
      <c r="B30" s="80"/>
      <c r="C30" s="80"/>
      <c r="D30" s="80"/>
      <c r="E30" s="80"/>
      <c r="F30" s="81"/>
      <c r="G30" s="72" t="s">
        <v>17</v>
      </c>
      <c r="H30" s="73"/>
      <c r="I30" s="46">
        <v>9</v>
      </c>
    </row>
    <row r="31" spans="1:9" ht="30" customHeight="1" x14ac:dyDescent="0.2">
      <c r="A31" s="64" t="s">
        <v>41</v>
      </c>
      <c r="B31" s="65"/>
      <c r="C31" s="65"/>
      <c r="D31" s="65"/>
      <c r="E31" s="65"/>
      <c r="F31" s="66"/>
      <c r="G31" s="74" t="s">
        <v>18</v>
      </c>
      <c r="H31" s="75"/>
      <c r="I31" s="52">
        <v>265</v>
      </c>
    </row>
    <row r="32" spans="1:9" ht="37.5" customHeight="1" x14ac:dyDescent="0.2">
      <c r="A32" s="64" t="s">
        <v>42</v>
      </c>
      <c r="B32" s="67"/>
      <c r="C32" s="67"/>
      <c r="D32" s="67"/>
      <c r="E32" s="67"/>
      <c r="F32" s="68"/>
      <c r="G32" s="74" t="s">
        <v>19</v>
      </c>
      <c r="H32" s="75"/>
      <c r="I32" s="53">
        <v>0.4</v>
      </c>
    </row>
    <row r="33" spans="1:9" ht="13.5" thickBot="1" x14ac:dyDescent="0.25">
      <c r="A33" s="69" t="s">
        <v>37</v>
      </c>
      <c r="B33" s="70"/>
      <c r="C33" s="70"/>
      <c r="D33" s="70"/>
      <c r="E33" s="70"/>
      <c r="F33" s="71"/>
      <c r="G33" s="57" t="s">
        <v>20</v>
      </c>
      <c r="H33" s="58"/>
      <c r="I33" s="51">
        <f>107/2000</f>
        <v>5.3499999999999999E-2</v>
      </c>
    </row>
    <row r="49" ht="23.25" customHeight="1" x14ac:dyDescent="0.2"/>
    <row r="56" ht="18" customHeight="1" x14ac:dyDescent="0.2"/>
    <row r="57" ht="34.5" customHeight="1" x14ac:dyDescent="0.2"/>
    <row r="58" ht="33" customHeight="1" x14ac:dyDescent="0.2"/>
    <row r="59" ht="14.25" customHeight="1" x14ac:dyDescent="0.2"/>
  </sheetData>
  <mergeCells count="18">
    <mergeCell ref="C1:I1"/>
    <mergeCell ref="A30:F30"/>
    <mergeCell ref="A28:F28"/>
    <mergeCell ref="G28:I28"/>
    <mergeCell ref="G29:I29"/>
    <mergeCell ref="A29:F29"/>
    <mergeCell ref="C2:I2"/>
    <mergeCell ref="D3:I3"/>
    <mergeCell ref="C4:I4"/>
    <mergeCell ref="G33:H33"/>
    <mergeCell ref="C8:D8"/>
    <mergeCell ref="A21:I21"/>
    <mergeCell ref="A31:F31"/>
    <mergeCell ref="A32:F32"/>
    <mergeCell ref="A33:F33"/>
    <mergeCell ref="G30:H30"/>
    <mergeCell ref="G32:H32"/>
    <mergeCell ref="G31:H31"/>
  </mergeCells>
  <phoneticPr fontId="0" type="noConversion"/>
  <conditionalFormatting sqref="C9:C20">
    <cfRule type="cellIs" dxfId="4" priority="1" stopIfTrue="1" operator="equal">
      <formula>$C$26</formula>
    </cfRule>
  </conditionalFormatting>
  <conditionalFormatting sqref="E9:E20">
    <cfRule type="cellIs" dxfId="3" priority="2" stopIfTrue="1" operator="equal">
      <formula>$E$26</formula>
    </cfRule>
  </conditionalFormatting>
  <conditionalFormatting sqref="F9:F20">
    <cfRule type="cellIs" dxfId="2" priority="3" stopIfTrue="1" operator="equal">
      <formula>$F$26</formula>
    </cfRule>
  </conditionalFormatting>
  <conditionalFormatting sqref="H9:H20">
    <cfRule type="cellIs" dxfId="1" priority="4" stopIfTrue="1" operator="equal">
      <formula>$H$26</formula>
    </cfRule>
  </conditionalFormatting>
  <conditionalFormatting sqref="I9:I20">
    <cfRule type="cellIs" dxfId="0" priority="5" stopIfTrue="1" operator="equal">
      <formula>$I$26</formula>
    </cfRule>
  </conditionalFormatting>
  <printOptions horizontalCentered="1" verticalCentered="1"/>
  <pageMargins left="0" right="0" top="0" bottom="0" header="0.5" footer="0.5"/>
  <pageSetup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Results</vt:lpstr>
      <vt:lpstr>Sheet3</vt:lpstr>
      <vt:lpstr>Results!Print_Area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2007-11-12T15:19:11Z</cp:lastPrinted>
  <dcterms:created xsi:type="dcterms:W3CDTF">1998-10-01T19:23:01Z</dcterms:created>
  <dcterms:modified xsi:type="dcterms:W3CDTF">2016-04-18T17:59:59Z</dcterms:modified>
</cp:coreProperties>
</file>