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dwarner\Desktop\Soyean Yield Trials\2010\"/>
    </mc:Choice>
  </mc:AlternateContent>
  <bookViews>
    <workbookView xWindow="1965" yWindow="2490" windowWidth="10290" windowHeight="4635"/>
  </bookViews>
  <sheets>
    <sheet name="Results RR" sheetId="5" r:id="rId1"/>
  </sheets>
  <definedNames>
    <definedName name="_xlnm.Print_Area" localSheetId="0">'Results RR'!$A$1:$I$59</definedName>
  </definedNames>
  <calcPr calcId="162913"/>
</workbook>
</file>

<file path=xl/calcChain.xml><?xml version="1.0" encoding="utf-8"?>
<calcChain xmlns="http://schemas.openxmlformats.org/spreadsheetml/2006/main">
  <c r="I9" i="5" l="1"/>
  <c r="I10" i="5"/>
  <c r="I11" i="5"/>
  <c r="I12" i="5"/>
  <c r="I13" i="5"/>
  <c r="I14" i="5"/>
  <c r="I15" i="5"/>
  <c r="I53" i="5" s="1"/>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8" i="5"/>
  <c r="C50" i="5"/>
  <c r="D50" i="5"/>
  <c r="E50" i="5"/>
  <c r="F50" i="5"/>
  <c r="G50" i="5"/>
  <c r="H50" i="5"/>
  <c r="C51" i="5"/>
  <c r="D51" i="5"/>
  <c r="E51" i="5"/>
  <c r="F51" i="5"/>
  <c r="G51" i="5"/>
  <c r="H51" i="5"/>
  <c r="C52" i="5"/>
  <c r="D52" i="5"/>
  <c r="E52" i="5"/>
  <c r="F52" i="5"/>
  <c r="G52" i="5"/>
  <c r="H52" i="5"/>
  <c r="C53" i="5"/>
  <c r="D53" i="5"/>
  <c r="E53" i="5"/>
  <c r="F53" i="5"/>
  <c r="G53" i="5"/>
  <c r="H53" i="5"/>
  <c r="I50" i="5" l="1"/>
  <c r="I51" i="5"/>
  <c r="I52" i="5"/>
</calcChain>
</file>

<file path=xl/sharedStrings.xml><?xml version="1.0" encoding="utf-8"?>
<sst xmlns="http://schemas.openxmlformats.org/spreadsheetml/2006/main" count="106" uniqueCount="79">
  <si>
    <t>ISU Grain Quality Laboratory</t>
  </si>
  <si>
    <t>Results:</t>
  </si>
  <si>
    <t>Varieties are listed in order from highest to lowest yield.</t>
  </si>
  <si>
    <t>Company</t>
  </si>
  <si>
    <t>Variety</t>
  </si>
  <si>
    <t>Protein      ( % )</t>
  </si>
  <si>
    <t>Oil                       ( % )</t>
  </si>
  <si>
    <t>Fiber         ( % )</t>
  </si>
  <si>
    <t>Sum (P+O)    ( % )</t>
  </si>
  <si>
    <t>Long Term Iowa Averages:</t>
  </si>
  <si>
    <t>Check Variety Information: (average values for check strips)</t>
  </si>
  <si>
    <t>YIELD, PROTEIN, OIL, FIBER, SUM BASIS 13% MOISTURE.</t>
  </si>
  <si>
    <r>
      <t>1</t>
    </r>
    <r>
      <rPr>
        <sz val="11"/>
        <rFont val="Arial"/>
        <family val="2"/>
      </rPr>
      <t xml:space="preserve"> Yield is check-adjusted in plots with check strips.</t>
    </r>
  </si>
  <si>
    <r>
      <t>3</t>
    </r>
    <r>
      <rPr>
        <sz val="11"/>
        <rFont val="Arial"/>
        <family val="2"/>
      </rPr>
      <t xml:space="preserve"> EPVB is the Estimated Processed Value per Bushel to be used for Feed. It is determined by soybean protein and oil content and the current market price for oil, meal, and hulls.</t>
    </r>
  </si>
  <si>
    <r>
      <t>4</t>
    </r>
    <r>
      <rPr>
        <sz val="11"/>
        <rFont val="Arial"/>
        <family val="2"/>
      </rPr>
      <t xml:space="preserve"> Averages, Standard Deviation, Maximum, and Minimum values were calculated from plot final results, not including check strips (where applicable).</t>
    </r>
  </si>
  <si>
    <r>
      <t>Averages</t>
    </r>
    <r>
      <rPr>
        <b/>
        <vertAlign val="superscript"/>
        <sz val="11"/>
        <rFont val="Arial"/>
        <family val="2"/>
      </rPr>
      <t>4</t>
    </r>
  </si>
  <si>
    <r>
      <t>Standard Deviation</t>
    </r>
    <r>
      <rPr>
        <b/>
        <vertAlign val="superscript"/>
        <sz val="11"/>
        <rFont val="Arial"/>
        <family val="2"/>
      </rPr>
      <t>4</t>
    </r>
  </si>
  <si>
    <r>
      <t>Maximum</t>
    </r>
    <r>
      <rPr>
        <b/>
        <vertAlign val="superscript"/>
        <sz val="11"/>
        <rFont val="Arial"/>
        <family val="2"/>
      </rPr>
      <t>4</t>
    </r>
  </si>
  <si>
    <r>
      <t>Minimum</t>
    </r>
    <r>
      <rPr>
        <b/>
        <vertAlign val="superscript"/>
        <sz val="11"/>
        <rFont val="Arial"/>
        <family val="2"/>
      </rPr>
      <t>4</t>
    </r>
  </si>
  <si>
    <r>
      <t>Yield</t>
    </r>
    <r>
      <rPr>
        <b/>
        <vertAlign val="superscript"/>
        <sz val="11"/>
        <rFont val="Arial"/>
        <family val="2"/>
      </rPr>
      <t>1</t>
    </r>
    <r>
      <rPr>
        <b/>
        <sz val="11"/>
        <rFont val="Arial"/>
      </rPr>
      <t xml:space="preserve">                                  ( Bu. / A. )</t>
    </r>
  </si>
  <si>
    <r>
      <t>Field Moisture</t>
    </r>
    <r>
      <rPr>
        <b/>
        <vertAlign val="superscript"/>
        <sz val="11"/>
        <rFont val="Arial"/>
        <family val="2"/>
      </rPr>
      <t>2</t>
    </r>
    <r>
      <rPr>
        <b/>
        <sz val="11"/>
        <rFont val="Arial"/>
      </rPr>
      <t xml:space="preserve">           ( % )</t>
    </r>
  </si>
  <si>
    <r>
      <t>EPVB</t>
    </r>
    <r>
      <rPr>
        <b/>
        <vertAlign val="superscript"/>
        <sz val="11"/>
        <rFont val="Arial"/>
        <family val="2"/>
      </rPr>
      <t>3</t>
    </r>
    <r>
      <rPr>
        <b/>
        <sz val="11"/>
        <rFont val="Arial"/>
      </rPr>
      <t xml:space="preserve">          ( $ / Bu. )</t>
    </r>
  </si>
  <si>
    <t>Ingredient Prices for EPVB</t>
  </si>
  <si>
    <t>Soybeans ($ / bu.)</t>
  </si>
  <si>
    <t>48% Soy Meal ($ / ton)</t>
  </si>
  <si>
    <t>Soy Oil ($ / lb.)</t>
  </si>
  <si>
    <t>Millfeed ($ / lb.)</t>
  </si>
  <si>
    <r>
      <t>2</t>
    </r>
    <r>
      <rPr>
        <sz val="11"/>
        <rFont val="Arial"/>
        <family val="2"/>
      </rPr>
      <t xml:space="preserve"> Field moisture content data were provided by the participating plot operator.</t>
    </r>
  </si>
  <si>
    <t>2010 Strip Plots</t>
  </si>
  <si>
    <t>Copyright © 1996-2010, Iowa Grain Quality Initiative, Iowa State University, Ames, Iowa. All rights reserved.</t>
  </si>
  <si>
    <t>Prairie Brand</t>
  </si>
  <si>
    <t>PB2419 RR2</t>
  </si>
  <si>
    <t>Croplan</t>
  </si>
  <si>
    <t>RT2000</t>
  </si>
  <si>
    <t>RC2100</t>
  </si>
  <si>
    <t>RT2588</t>
  </si>
  <si>
    <t>RC2867</t>
  </si>
  <si>
    <t>Mycogen</t>
  </si>
  <si>
    <t>5N222 RR</t>
  </si>
  <si>
    <t>5B251 RR</t>
  </si>
  <si>
    <t>5N240 R2</t>
  </si>
  <si>
    <t>5N250 R2</t>
  </si>
  <si>
    <t>Epley Bros.</t>
  </si>
  <si>
    <t>ESB 254 NRR</t>
  </si>
  <si>
    <t>Albert Lea Viking</t>
  </si>
  <si>
    <t>2100R2N</t>
  </si>
  <si>
    <t>2000R2N</t>
  </si>
  <si>
    <t>2274 RR</t>
  </si>
  <si>
    <t>2300R3</t>
  </si>
  <si>
    <t>2201R2N</t>
  </si>
  <si>
    <t xml:space="preserve">PB2099 NRR2 </t>
  </si>
  <si>
    <t>PB2558 NRR</t>
  </si>
  <si>
    <t>PB2001X</t>
  </si>
  <si>
    <t>Nu Tech</t>
  </si>
  <si>
    <t>Great Lakes</t>
  </si>
  <si>
    <t>GL2449 R2</t>
  </si>
  <si>
    <t>GL2555 RR</t>
  </si>
  <si>
    <t>Legend Seeds</t>
  </si>
  <si>
    <t>LS21R29N</t>
  </si>
  <si>
    <t>2356 RR</t>
  </si>
  <si>
    <t>Kruger</t>
  </si>
  <si>
    <t>K2-1901</t>
  </si>
  <si>
    <t>K2-2301</t>
  </si>
  <si>
    <t>K2-2802</t>
  </si>
  <si>
    <t>Asgrow</t>
  </si>
  <si>
    <t>AG2430</t>
  </si>
  <si>
    <t>AG2631</t>
  </si>
  <si>
    <t>AG2330</t>
  </si>
  <si>
    <t>NK Brand</t>
  </si>
  <si>
    <t>S25-T8</t>
  </si>
  <si>
    <t>S21-B1</t>
  </si>
  <si>
    <t>S27-C4</t>
  </si>
  <si>
    <t>S19-A6</t>
  </si>
  <si>
    <t>Pioneer</t>
  </si>
  <si>
    <t>92Y80</t>
  </si>
  <si>
    <t>92Y51</t>
  </si>
  <si>
    <t>Gold Country</t>
  </si>
  <si>
    <t>8820NRR</t>
  </si>
  <si>
    <t>Bremer Co Soybean Plots Roundup Ready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</si>
</sst>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quot;$&quot;#,##0.00"/>
    <numFmt numFmtId="170" formatCode="0.000"/>
    <numFmt numFmtId="175" formatCode="0.0"/>
  </numFmts>
  <fonts count="12" x14ac:knownFonts="1">
    <font>
      <sz val="10"/>
      <name val="Arial"/>
    </font>
    <font>
      <b/>
      <sz val="11"/>
      <name val="Arial"/>
    </font>
    <font>
      <sz val="24"/>
      <name val="Times New Roman"/>
      <family val="1"/>
    </font>
    <font>
      <sz val="11"/>
      <name val="Arial"/>
      <family val="2"/>
    </font>
    <font>
      <b/>
      <sz val="14"/>
      <name val="Arial"/>
      <family val="2"/>
    </font>
    <font>
      <sz val="12"/>
      <name val="Arial"/>
      <family val="2"/>
    </font>
    <font>
      <sz val="10"/>
      <name val="Arial"/>
      <family val="2"/>
    </font>
    <font>
      <vertAlign val="superscript"/>
      <sz val="11"/>
      <name val="Arial"/>
      <family val="2"/>
    </font>
    <font>
      <b/>
      <vertAlign val="superscript"/>
      <sz val="11"/>
      <name val="Arial"/>
      <family val="2"/>
    </font>
    <font>
      <sz val="9"/>
      <name val="Arial"/>
      <family val="2"/>
    </font>
    <font>
      <b/>
      <sz val="12"/>
      <name val="Arial"/>
      <family val="2"/>
    </font>
    <font>
      <sz val="10"/>
      <name val="Arial"/>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2">
    <xf numFmtId="0" fontId="0" fillId="0" borderId="0"/>
    <xf numFmtId="0" fontId="11" fillId="0" borderId="0"/>
  </cellStyleXfs>
  <cellXfs count="95">
    <xf numFmtId="0" fontId="0" fillId="0" borderId="0" xfId="0"/>
    <xf numFmtId="0" fontId="0" fillId="0" borderId="0" xfId="1" applyFont="1" applyBorder="1"/>
    <xf numFmtId="0" fontId="0" fillId="0" borderId="1" xfId="1" applyFont="1" applyBorder="1"/>
    <xf numFmtId="0" fontId="0" fillId="0" borderId="2" xfId="1" applyFont="1" applyBorder="1"/>
    <xf numFmtId="0" fontId="0" fillId="0" borderId="3" xfId="1" applyFont="1" applyBorder="1"/>
    <xf numFmtId="0" fontId="0" fillId="0" borderId="4" xfId="1" applyFont="1" applyBorder="1"/>
    <xf numFmtId="0" fontId="0" fillId="0" borderId="5" xfId="1" applyFont="1" applyBorder="1"/>
    <xf numFmtId="0" fontId="0" fillId="0" borderId="6" xfId="1" applyFont="1" applyBorder="1"/>
    <xf numFmtId="0" fontId="0" fillId="2" borderId="7" xfId="1" applyFont="1" applyFill="1" applyBorder="1"/>
    <xf numFmtId="0" fontId="0" fillId="2" borderId="8" xfId="1" applyFont="1" applyFill="1" applyBorder="1"/>
    <xf numFmtId="0" fontId="1" fillId="3" borderId="9" xfId="1" applyFont="1" applyFill="1" applyBorder="1" applyAlignment="1">
      <alignment horizontal="center"/>
    </xf>
    <xf numFmtId="0" fontId="1" fillId="3" borderId="10" xfId="1" applyFont="1" applyFill="1" applyBorder="1" applyAlignment="1">
      <alignment horizontal="center"/>
    </xf>
    <xf numFmtId="0" fontId="1" fillId="3" borderId="10" xfId="1" applyFont="1" applyFill="1" applyBorder="1" applyAlignment="1">
      <alignment horizontal="center" vertical="center" wrapText="1"/>
    </xf>
    <xf numFmtId="0" fontId="1" fillId="3" borderId="11" xfId="1" applyFont="1" applyFill="1" applyBorder="1" applyAlignment="1">
      <alignment horizontal="center" vertical="center" wrapText="1"/>
    </xf>
    <xf numFmtId="0" fontId="0" fillId="2" borderId="3" xfId="1" applyFont="1" applyFill="1" applyBorder="1"/>
    <xf numFmtId="0" fontId="0" fillId="2" borderId="0" xfId="1" applyFont="1" applyFill="1" applyBorder="1"/>
    <xf numFmtId="0" fontId="0" fillId="2" borderId="12" xfId="1" applyFont="1" applyFill="1" applyBorder="1"/>
    <xf numFmtId="0" fontId="1" fillId="3" borderId="13" xfId="1" applyFont="1" applyFill="1" applyBorder="1" applyAlignment="1">
      <alignment horizontal="centerContinuous"/>
    </xf>
    <xf numFmtId="0" fontId="1" fillId="3" borderId="14" xfId="1" applyFont="1" applyFill="1" applyBorder="1" applyAlignment="1">
      <alignment horizontal="centerContinuous"/>
    </xf>
    <xf numFmtId="175" fontId="0" fillId="3" borderId="15" xfId="1" applyNumberFormat="1" applyFont="1" applyFill="1" applyBorder="1" applyAlignment="1">
      <alignment horizontal="center"/>
    </xf>
    <xf numFmtId="0" fontId="1" fillId="3" borderId="16" xfId="1" applyFont="1" applyFill="1" applyBorder="1" applyAlignment="1">
      <alignment horizontal="centerContinuous"/>
    </xf>
    <xf numFmtId="0" fontId="1" fillId="3" borderId="17" xfId="1" applyFont="1" applyFill="1" applyBorder="1" applyAlignment="1">
      <alignment horizontal="centerContinuous"/>
    </xf>
    <xf numFmtId="175" fontId="0" fillId="3" borderId="18" xfId="1" applyNumberFormat="1" applyFont="1" applyFill="1" applyBorder="1" applyAlignment="1">
      <alignment horizontal="center"/>
    </xf>
    <xf numFmtId="0" fontId="1" fillId="4" borderId="16" xfId="1" applyFont="1" applyFill="1" applyBorder="1" applyAlignment="1">
      <alignment horizontal="centerContinuous"/>
    </xf>
    <xf numFmtId="0" fontId="1" fillId="4" borderId="17" xfId="1" applyFont="1" applyFill="1" applyBorder="1" applyAlignment="1">
      <alignment horizontal="centerContinuous"/>
    </xf>
    <xf numFmtId="175" fontId="0" fillId="4" borderId="18" xfId="1" applyNumberFormat="1" applyFont="1" applyFill="1" applyBorder="1" applyAlignment="1">
      <alignment horizontal="center"/>
    </xf>
    <xf numFmtId="0" fontId="1" fillId="3" borderId="19" xfId="1" applyFont="1" applyFill="1" applyBorder="1" applyAlignment="1">
      <alignment horizontal="centerContinuous"/>
    </xf>
    <xf numFmtId="0" fontId="1" fillId="3" borderId="20" xfId="1" applyFont="1" applyFill="1" applyBorder="1" applyAlignment="1">
      <alignment horizontal="centerContinuous"/>
    </xf>
    <xf numFmtId="175" fontId="0" fillId="3" borderId="21" xfId="1" applyNumberFormat="1" applyFont="1" applyFill="1" applyBorder="1" applyAlignment="1">
      <alignment horizontal="center"/>
    </xf>
    <xf numFmtId="0" fontId="1" fillId="3" borderId="0" xfId="1" applyFont="1" applyFill="1" applyBorder="1" applyAlignment="1">
      <alignment horizontal="centerContinuous"/>
    </xf>
    <xf numFmtId="175" fontId="1" fillId="3" borderId="0" xfId="1" applyNumberFormat="1" applyFont="1" applyFill="1" applyBorder="1" applyAlignment="1">
      <alignment horizontal="center"/>
    </xf>
    <xf numFmtId="175" fontId="1" fillId="3" borderId="12" xfId="1" applyNumberFormat="1" applyFont="1" applyFill="1" applyBorder="1" applyAlignment="1">
      <alignment horizontal="center"/>
    </xf>
    <xf numFmtId="0" fontId="0" fillId="2" borderId="4" xfId="1" applyFont="1" applyFill="1" applyBorder="1"/>
    <xf numFmtId="0" fontId="0" fillId="2" borderId="6" xfId="1" applyFont="1" applyFill="1" applyBorder="1"/>
    <xf numFmtId="0" fontId="0" fillId="2" borderId="5" xfId="1" applyFont="1" applyFill="1" applyBorder="1"/>
    <xf numFmtId="165" fontId="6" fillId="5" borderId="18" xfId="1" applyNumberFormat="1" applyFont="1" applyFill="1" applyBorder="1" applyAlignment="1">
      <alignment horizontal="center"/>
    </xf>
    <xf numFmtId="165" fontId="0" fillId="3" borderId="15" xfId="1" applyNumberFormat="1" applyFont="1" applyFill="1" applyBorder="1" applyAlignment="1">
      <alignment horizontal="center"/>
    </xf>
    <xf numFmtId="165" fontId="0" fillId="3" borderId="18" xfId="1" applyNumberFormat="1" applyFont="1" applyFill="1" applyBorder="1" applyAlignment="1">
      <alignment horizontal="center"/>
    </xf>
    <xf numFmtId="165" fontId="0" fillId="4" borderId="18" xfId="1" applyNumberFormat="1" applyFont="1" applyFill="1" applyBorder="1" applyAlignment="1">
      <alignment horizontal="center"/>
    </xf>
    <xf numFmtId="165" fontId="0" fillId="3" borderId="21" xfId="1" applyNumberFormat="1" applyFont="1" applyFill="1" applyBorder="1" applyAlignment="1">
      <alignment horizontal="center"/>
    </xf>
    <xf numFmtId="2" fontId="0" fillId="0" borderId="12" xfId="1" applyNumberFormat="1" applyFont="1" applyBorder="1" applyAlignment="1">
      <alignment horizontal="center"/>
    </xf>
    <xf numFmtId="175" fontId="1" fillId="3" borderId="3" xfId="1" applyNumberFormat="1" applyFont="1" applyFill="1" applyBorder="1" applyAlignment="1">
      <alignment horizontal="center"/>
    </xf>
    <xf numFmtId="0" fontId="4" fillId="0" borderId="3" xfId="1" applyFont="1" applyBorder="1" applyAlignment="1">
      <alignment horizontal="left"/>
    </xf>
    <xf numFmtId="2" fontId="0" fillId="0" borderId="12" xfId="1" applyNumberFormat="1" applyFont="1" applyFill="1" applyBorder="1" applyAlignment="1">
      <alignment horizontal="center" vertical="center"/>
    </xf>
    <xf numFmtId="170" fontId="0" fillId="0" borderId="5" xfId="1" applyNumberFormat="1" applyFont="1" applyFill="1" applyBorder="1" applyAlignment="1">
      <alignment horizontal="center"/>
    </xf>
    <xf numFmtId="2" fontId="0" fillId="0" borderId="12" xfId="1" applyNumberFormat="1" applyFont="1" applyBorder="1" applyAlignment="1">
      <alignment horizontal="center" vertical="center"/>
    </xf>
    <xf numFmtId="0" fontId="0" fillId="0" borderId="18" xfId="1" applyFont="1" applyBorder="1"/>
    <xf numFmtId="175" fontId="0" fillId="0" borderId="18" xfId="1" applyNumberFormat="1" applyFont="1" applyBorder="1" applyAlignment="1">
      <alignment horizontal="center"/>
    </xf>
    <xf numFmtId="165" fontId="6" fillId="5" borderId="17" xfId="1" applyNumberFormat="1" applyFont="1" applyFill="1" applyBorder="1" applyAlignment="1">
      <alignment horizontal="center"/>
    </xf>
    <xf numFmtId="0" fontId="0" fillId="0" borderId="18" xfId="1" applyFont="1" applyBorder="1" applyAlignment="1">
      <alignment horizontal="left"/>
    </xf>
    <xf numFmtId="0" fontId="2" fillId="0" borderId="1" xfId="1" applyFont="1" applyBorder="1" applyAlignment="1">
      <alignment horizontal="left"/>
    </xf>
    <xf numFmtId="0" fontId="2" fillId="0" borderId="2" xfId="1" applyFont="1" applyBorder="1" applyAlignment="1">
      <alignment horizontal="left"/>
    </xf>
    <xf numFmtId="0" fontId="2" fillId="0" borderId="28" xfId="1" applyFont="1" applyBorder="1" applyAlignment="1">
      <alignment horizontal="left"/>
    </xf>
    <xf numFmtId="0" fontId="0" fillId="0" borderId="3" xfId="1" applyFont="1" applyBorder="1" applyAlignment="1">
      <alignment horizontal="right" vertical="center"/>
    </xf>
    <xf numFmtId="0" fontId="0" fillId="0" borderId="0" xfId="1" applyFont="1" applyBorder="1" applyAlignment="1">
      <alignment horizontal="right" vertical="center"/>
    </xf>
    <xf numFmtId="0" fontId="7" fillId="0" borderId="3" xfId="1" applyFont="1" applyBorder="1" applyAlignment="1">
      <alignment horizontal="left"/>
    </xf>
    <xf numFmtId="0" fontId="7" fillId="0" borderId="0" xfId="1" applyFont="1" applyBorder="1" applyAlignment="1">
      <alignment horizontal="left"/>
    </xf>
    <xf numFmtId="0" fontId="7" fillId="0" borderId="12" xfId="1" applyFont="1" applyBorder="1" applyAlignment="1">
      <alignment horizontal="left"/>
    </xf>
    <xf numFmtId="0" fontId="1" fillId="0" borderId="7" xfId="1" applyFont="1" applyBorder="1" applyAlignment="1" applyProtection="1">
      <alignment horizontal="left"/>
    </xf>
    <xf numFmtId="0" fontId="1" fillId="0" borderId="8" xfId="1" applyFont="1" applyBorder="1" applyAlignment="1" applyProtection="1">
      <alignment horizontal="left"/>
    </xf>
    <xf numFmtId="0" fontId="1" fillId="0" borderId="29" xfId="1" applyFont="1" applyBorder="1" applyAlignment="1" applyProtection="1">
      <alignment horizontal="left"/>
    </xf>
    <xf numFmtId="0" fontId="0" fillId="3" borderId="13" xfId="1" applyFont="1" applyFill="1" applyBorder="1" applyAlignment="1">
      <alignment horizontal="center"/>
    </xf>
    <xf numFmtId="0" fontId="0" fillId="3" borderId="30" xfId="1" applyFont="1" applyFill="1" applyBorder="1" applyAlignment="1">
      <alignment horizontal="center"/>
    </xf>
    <xf numFmtId="0" fontId="0" fillId="3" borderId="31" xfId="1" applyFont="1" applyFill="1" applyBorder="1" applyAlignment="1">
      <alignment horizontal="center"/>
    </xf>
    <xf numFmtId="0" fontId="10" fillId="0" borderId="32" xfId="1" applyFont="1" applyBorder="1" applyAlignment="1">
      <alignment horizontal="left"/>
    </xf>
    <xf numFmtId="0" fontId="10" fillId="0" borderId="33" xfId="1" applyFont="1" applyBorder="1" applyAlignment="1">
      <alignment horizontal="left"/>
    </xf>
    <xf numFmtId="0" fontId="10" fillId="0" borderId="34" xfId="1" applyFont="1" applyBorder="1" applyAlignment="1">
      <alignment horizontal="left"/>
    </xf>
    <xf numFmtId="0" fontId="7" fillId="0" borderId="1" xfId="1" applyFont="1" applyBorder="1" applyAlignment="1">
      <alignment horizontal="left"/>
    </xf>
    <xf numFmtId="0" fontId="7" fillId="0" borderId="2" xfId="1" applyFont="1" applyBorder="1" applyAlignment="1">
      <alignment horizontal="left"/>
    </xf>
    <xf numFmtId="0" fontId="7" fillId="0" borderId="28" xfId="1" applyFont="1" applyBorder="1" applyAlignment="1">
      <alignment horizontal="left"/>
    </xf>
    <xf numFmtId="0" fontId="3" fillId="0" borderId="3" xfId="1" applyFont="1" applyBorder="1" applyAlignment="1">
      <alignment horizontal="left"/>
    </xf>
    <xf numFmtId="0" fontId="3" fillId="0" borderId="0" xfId="1" applyFont="1" applyBorder="1" applyAlignment="1">
      <alignment horizontal="left"/>
    </xf>
    <xf numFmtId="0" fontId="3" fillId="0" borderId="12" xfId="1" applyFont="1" applyBorder="1" applyAlignment="1">
      <alignment horizontal="left"/>
    </xf>
    <xf numFmtId="0" fontId="4" fillId="0" borderId="0" xfId="1" applyFont="1" applyBorder="1" applyAlignment="1">
      <alignment horizontal="left"/>
    </xf>
    <xf numFmtId="0" fontId="4" fillId="0" borderId="12" xfId="1" applyFont="1" applyBorder="1" applyAlignment="1">
      <alignment horizontal="left"/>
    </xf>
    <xf numFmtId="0" fontId="5" fillId="0" borderId="3" xfId="1" applyFont="1" applyBorder="1" applyAlignment="1">
      <alignment horizontal="left"/>
    </xf>
    <xf numFmtId="0" fontId="5" fillId="0" borderId="0" xfId="1" applyFont="1" applyBorder="1" applyAlignment="1">
      <alignment horizontal="left"/>
    </xf>
    <xf numFmtId="0" fontId="5" fillId="0" borderId="12" xfId="1" applyFont="1" applyBorder="1" applyAlignment="1">
      <alignment horizontal="left"/>
    </xf>
    <xf numFmtId="0" fontId="0" fillId="0" borderId="4" xfId="1" applyFont="1" applyBorder="1" applyAlignment="1">
      <alignment horizontal="right"/>
    </xf>
    <xf numFmtId="0" fontId="0" fillId="0" borderId="6" xfId="1" applyFont="1" applyBorder="1" applyAlignment="1">
      <alignment horizontal="right"/>
    </xf>
    <xf numFmtId="0" fontId="1" fillId="3" borderId="22" xfId="1" applyFont="1" applyFill="1" applyBorder="1" applyAlignment="1">
      <alignment horizontal="center"/>
    </xf>
    <xf numFmtId="0" fontId="1" fillId="3" borderId="23" xfId="1" applyFont="1" applyFill="1" applyBorder="1" applyAlignment="1">
      <alignment horizontal="center"/>
    </xf>
    <xf numFmtId="0" fontId="0" fillId="3" borderId="24" xfId="1" applyFont="1" applyFill="1" applyBorder="1" applyAlignment="1">
      <alignment horizontal="left"/>
    </xf>
    <xf numFmtId="0" fontId="0" fillId="3" borderId="25" xfId="1" applyFont="1" applyFill="1" applyBorder="1" applyAlignment="1">
      <alignment horizontal="left"/>
    </xf>
    <xf numFmtId="0" fontId="0" fillId="3" borderId="26" xfId="1" applyFont="1" applyFill="1" applyBorder="1" applyAlignment="1">
      <alignment horizontal="left"/>
    </xf>
    <xf numFmtId="0" fontId="7" fillId="0" borderId="3" xfId="1" applyFont="1" applyBorder="1" applyAlignment="1">
      <alignment horizontal="left" vertical="top" wrapText="1"/>
    </xf>
    <xf numFmtId="0" fontId="3" fillId="0" borderId="0" xfId="1" applyFont="1" applyBorder="1" applyAlignment="1">
      <alignment horizontal="left" vertical="top" wrapText="1"/>
    </xf>
    <xf numFmtId="0" fontId="3" fillId="0" borderId="12" xfId="1" applyFont="1" applyBorder="1" applyAlignment="1">
      <alignment horizontal="left" vertical="top" wrapText="1"/>
    </xf>
    <xf numFmtId="0" fontId="7" fillId="0" borderId="0" xfId="1" applyFont="1" applyBorder="1" applyAlignment="1">
      <alignment horizontal="left" vertical="top" wrapText="1"/>
    </xf>
    <xf numFmtId="0" fontId="7" fillId="0" borderId="12" xfId="1" applyFont="1" applyBorder="1" applyAlignment="1">
      <alignment horizontal="left" vertical="top" wrapText="1"/>
    </xf>
    <xf numFmtId="0" fontId="9" fillId="0" borderId="4" xfId="1" applyFont="1" applyBorder="1" applyAlignment="1">
      <alignment horizontal="center" wrapText="1"/>
    </xf>
    <xf numFmtId="0" fontId="9" fillId="0" borderId="6" xfId="1" applyFont="1" applyBorder="1" applyAlignment="1">
      <alignment horizontal="center" wrapText="1"/>
    </xf>
    <xf numFmtId="0" fontId="9" fillId="0" borderId="5" xfId="1" applyFont="1" applyBorder="1" applyAlignment="1">
      <alignment horizontal="center" wrapText="1"/>
    </xf>
    <xf numFmtId="0" fontId="0" fillId="0" borderId="22" xfId="1" applyFont="1" applyBorder="1" applyAlignment="1">
      <alignment horizontal="right"/>
    </xf>
    <xf numFmtId="0" fontId="0" fillId="0" borderId="27" xfId="1" applyFont="1" applyBorder="1" applyAlignment="1">
      <alignment horizontal="right"/>
    </xf>
  </cellXfs>
  <cellStyles count="2">
    <cellStyle name="N1" xfId="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666750</xdr:colOff>
      <xdr:row>4</xdr:row>
      <xdr:rowOff>95250</xdr:rowOff>
    </xdr:to>
    <xdr:pic>
      <xdr:nvPicPr>
        <xdr:cNvPr id="409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1</xdr:col>
      <xdr:colOff>990600</xdr:colOff>
      <xdr:row>7</xdr:row>
      <xdr:rowOff>247650</xdr:rowOff>
    </xdr:to>
    <xdr:pic>
      <xdr:nvPicPr>
        <xdr:cNvPr id="4098"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00250"/>
          <a:ext cx="218122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2</xdr:col>
      <xdr:colOff>333375</xdr:colOff>
      <xdr:row>6</xdr:row>
      <xdr:rowOff>0</xdr:rowOff>
    </xdr:to>
    <xdr:pic>
      <xdr:nvPicPr>
        <xdr:cNvPr id="4099"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5</xdr:row>
      <xdr:rowOff>9525</xdr:rowOff>
    </xdr:from>
    <xdr:to>
      <xdr:col>4</xdr:col>
      <xdr:colOff>600075</xdr:colOff>
      <xdr:row>6</xdr:row>
      <xdr:rowOff>0</xdr:rowOff>
    </xdr:to>
    <xdr:pic>
      <xdr:nvPicPr>
        <xdr:cNvPr id="4100"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95550"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5</xdr:row>
      <xdr:rowOff>9525</xdr:rowOff>
    </xdr:from>
    <xdr:to>
      <xdr:col>9</xdr:col>
      <xdr:colOff>85725</xdr:colOff>
      <xdr:row>6</xdr:row>
      <xdr:rowOff>0</xdr:rowOff>
    </xdr:to>
    <xdr:pic>
      <xdr:nvPicPr>
        <xdr:cNvPr id="4101"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81575" y="1266825"/>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48</xdr:row>
      <xdr:rowOff>9525</xdr:rowOff>
    </xdr:from>
    <xdr:to>
      <xdr:col>2</xdr:col>
      <xdr:colOff>333375</xdr:colOff>
      <xdr:row>49</xdr:row>
      <xdr:rowOff>0</xdr:rowOff>
    </xdr:to>
    <xdr:pic>
      <xdr:nvPicPr>
        <xdr:cNvPr id="4102" name="Picture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874395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48</xdr:row>
      <xdr:rowOff>9525</xdr:rowOff>
    </xdr:from>
    <xdr:to>
      <xdr:col>4</xdr:col>
      <xdr:colOff>600075</xdr:colOff>
      <xdr:row>49</xdr:row>
      <xdr:rowOff>0</xdr:rowOff>
    </xdr:to>
    <xdr:pic>
      <xdr:nvPicPr>
        <xdr:cNvPr id="4103" name="Picture 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95550" y="874395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48</xdr:row>
      <xdr:rowOff>9525</xdr:rowOff>
    </xdr:from>
    <xdr:to>
      <xdr:col>9</xdr:col>
      <xdr:colOff>85725</xdr:colOff>
      <xdr:row>49</xdr:row>
      <xdr:rowOff>0</xdr:rowOff>
    </xdr:to>
    <xdr:pic>
      <xdr:nvPicPr>
        <xdr:cNvPr id="4104" name="Picture 8"/>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81575" y="8743950"/>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695325</xdr:colOff>
      <xdr:row>8</xdr:row>
      <xdr:rowOff>0</xdr:rowOff>
    </xdr:to>
    <xdr:pic>
      <xdr:nvPicPr>
        <xdr:cNvPr id="4105" name="Picture 9"/>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58025" y="2000250"/>
          <a:ext cx="695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zoomScale="119" workbookViewId="0">
      <selection activeCell="C48" sqref="C48"/>
    </sheetView>
  </sheetViews>
  <sheetFormatPr defaultRowHeight="12.75" x14ac:dyDescent="0.2"/>
  <cols>
    <col min="1" max="1" width="17.85546875" customWidth="1"/>
    <col min="2" max="2" width="15" customWidth="1"/>
    <col min="3" max="3" width="13.28515625" customWidth="1"/>
    <col min="4" max="4" width="20" customWidth="1"/>
    <col min="5" max="5" width="10.140625" customWidth="1"/>
    <col min="7" max="7" width="8.5703125" customWidth="1"/>
    <col min="8" max="8" width="11.85546875" bestFit="1" customWidth="1"/>
    <col min="9" max="9" width="10.7109375" customWidth="1"/>
  </cols>
  <sheetData>
    <row r="1" spans="1:9" ht="30.75" x14ac:dyDescent="0.45">
      <c r="A1" s="2"/>
      <c r="B1" s="3"/>
      <c r="C1" s="50" t="s">
        <v>28</v>
      </c>
      <c r="D1" s="51"/>
      <c r="E1" s="51"/>
      <c r="F1" s="51"/>
      <c r="G1" s="51"/>
      <c r="H1" s="51"/>
      <c r="I1" s="52"/>
    </row>
    <row r="2" spans="1:9" ht="16.899999999999999" customHeight="1" x14ac:dyDescent="0.2">
      <c r="A2" s="4"/>
      <c r="B2" s="1"/>
      <c r="C2" s="70" t="s">
        <v>0</v>
      </c>
      <c r="D2" s="71"/>
      <c r="E2" s="71"/>
      <c r="F2" s="71"/>
      <c r="G2" s="71"/>
      <c r="H2" s="71"/>
      <c r="I2" s="72"/>
    </row>
    <row r="3" spans="1:9" ht="21.75" customHeight="1" x14ac:dyDescent="0.25">
      <c r="A3" s="4"/>
      <c r="B3" s="1"/>
      <c r="C3" s="42" t="s">
        <v>1</v>
      </c>
      <c r="D3" s="73" t="s">
        <v>78</v>
      </c>
      <c r="E3" s="73"/>
      <c r="F3" s="73"/>
      <c r="G3" s="73"/>
      <c r="H3" s="73"/>
      <c r="I3" s="74"/>
    </row>
    <row r="4" spans="1:9" ht="21.75" customHeight="1" x14ac:dyDescent="0.2">
      <c r="A4" s="4"/>
      <c r="B4" s="1"/>
      <c r="C4" s="75" t="s">
        <v>2</v>
      </c>
      <c r="D4" s="76"/>
      <c r="E4" s="76"/>
      <c r="F4" s="76"/>
      <c r="G4" s="76"/>
      <c r="H4" s="76"/>
      <c r="I4" s="77"/>
    </row>
    <row r="5" spans="1:9" ht="8.25" customHeight="1" thickBot="1" x14ac:dyDescent="0.25">
      <c r="A5" s="5"/>
      <c r="B5" s="7"/>
      <c r="C5" s="5"/>
      <c r="D5" s="7"/>
      <c r="E5" s="7"/>
      <c r="F5" s="7"/>
      <c r="G5" s="7"/>
      <c r="H5" s="7"/>
      <c r="I5" s="6"/>
    </row>
    <row r="6" spans="1:9" ht="23.25" customHeight="1" thickBot="1" x14ac:dyDescent="0.25">
      <c r="A6" s="8"/>
      <c r="B6" s="9"/>
      <c r="C6" s="33"/>
      <c r="D6" s="33"/>
      <c r="E6" s="33"/>
      <c r="F6" s="33"/>
      <c r="G6" s="33"/>
      <c r="H6" s="33"/>
      <c r="I6" s="34"/>
    </row>
    <row r="7" spans="1:9" ht="35.450000000000003" customHeight="1" thickBot="1" x14ac:dyDescent="0.3">
      <c r="A7" s="10" t="s">
        <v>3</v>
      </c>
      <c r="B7" s="11" t="s">
        <v>4</v>
      </c>
      <c r="C7" s="12" t="s">
        <v>19</v>
      </c>
      <c r="D7" s="12" t="s">
        <v>20</v>
      </c>
      <c r="E7" s="12" t="s">
        <v>5</v>
      </c>
      <c r="F7" s="12" t="s">
        <v>6</v>
      </c>
      <c r="G7" s="12" t="s">
        <v>7</v>
      </c>
      <c r="H7" s="12" t="s">
        <v>8</v>
      </c>
      <c r="I7" s="13" t="s">
        <v>21</v>
      </c>
    </row>
    <row r="8" spans="1:9" ht="20.25" customHeight="1" thickTop="1" x14ac:dyDescent="0.25">
      <c r="A8" s="14"/>
      <c r="B8" s="15"/>
      <c r="C8" s="80" t="s">
        <v>9</v>
      </c>
      <c r="D8" s="81"/>
      <c r="E8" s="41">
        <v>35</v>
      </c>
      <c r="F8" s="29">
        <v>18.5</v>
      </c>
      <c r="G8" s="30">
        <v>5</v>
      </c>
      <c r="H8" s="31">
        <v>53.5</v>
      </c>
      <c r="I8" s="16"/>
    </row>
    <row r="9" spans="1:9" x14ac:dyDescent="0.2">
      <c r="A9" s="46" t="s">
        <v>60</v>
      </c>
      <c r="B9" s="49" t="s">
        <v>62</v>
      </c>
      <c r="C9" s="47">
        <v>69.400000000000006</v>
      </c>
      <c r="D9" s="47">
        <v>10.4</v>
      </c>
      <c r="E9" s="47">
        <v>34.4</v>
      </c>
      <c r="F9" s="47">
        <v>19.399999999999999</v>
      </c>
      <c r="G9" s="47">
        <v>4.8</v>
      </c>
      <c r="H9" s="47">
        <v>53.8</v>
      </c>
      <c r="I9" s="48">
        <f t="shared" ref="I9:I46" si="0">ROUND($I$56+0.5+(E9-$E$8)*((0.0009*I$57)-0.03)+(F9-$F$8)*(0.6)*($I$58), 2)</f>
        <v>10.050000000000001</v>
      </c>
    </row>
    <row r="10" spans="1:9" x14ac:dyDescent="0.2">
      <c r="A10" s="46" t="s">
        <v>64</v>
      </c>
      <c r="B10" s="49" t="s">
        <v>65</v>
      </c>
      <c r="C10" s="47">
        <v>68.900000000000006</v>
      </c>
      <c r="D10" s="47">
        <v>10.7</v>
      </c>
      <c r="E10" s="47">
        <v>34.200000000000003</v>
      </c>
      <c r="F10" s="47">
        <v>19</v>
      </c>
      <c r="G10" s="47">
        <v>4.9000000000000004</v>
      </c>
      <c r="H10" s="47">
        <v>53.2</v>
      </c>
      <c r="I10" s="48">
        <f t="shared" si="0"/>
        <v>9.9</v>
      </c>
    </row>
    <row r="11" spans="1:9" x14ac:dyDescent="0.2">
      <c r="A11" s="46" t="s">
        <v>54</v>
      </c>
      <c r="B11" s="49" t="s">
        <v>56</v>
      </c>
      <c r="C11" s="47">
        <v>68</v>
      </c>
      <c r="D11" s="47">
        <v>11</v>
      </c>
      <c r="E11" s="47">
        <v>34.700000000000003</v>
      </c>
      <c r="F11" s="47">
        <v>19.3</v>
      </c>
      <c r="G11" s="47">
        <v>4.8</v>
      </c>
      <c r="H11" s="47">
        <v>54</v>
      </c>
      <c r="I11" s="48">
        <f t="shared" si="0"/>
        <v>10.11</v>
      </c>
    </row>
    <row r="12" spans="1:9" x14ac:dyDescent="0.2">
      <c r="A12" s="46" t="s">
        <v>44</v>
      </c>
      <c r="B12" s="49" t="s">
        <v>48</v>
      </c>
      <c r="C12" s="47">
        <v>67.400000000000006</v>
      </c>
      <c r="D12" s="47">
        <v>10.6</v>
      </c>
      <c r="E12" s="47">
        <v>34.6</v>
      </c>
      <c r="F12" s="47">
        <v>18.8</v>
      </c>
      <c r="G12" s="47">
        <v>4.8</v>
      </c>
      <c r="H12" s="47">
        <v>53.4</v>
      </c>
      <c r="I12" s="48">
        <f t="shared" si="0"/>
        <v>9.9600000000000009</v>
      </c>
    </row>
    <row r="13" spans="1:9" x14ac:dyDescent="0.2">
      <c r="A13" s="46" t="s">
        <v>64</v>
      </c>
      <c r="B13" s="49" t="s">
        <v>66</v>
      </c>
      <c r="C13" s="47">
        <v>67.400000000000006</v>
      </c>
      <c r="D13" s="47">
        <v>9.3000000000000007</v>
      </c>
      <c r="E13" s="47">
        <v>35.9</v>
      </c>
      <c r="F13" s="47">
        <v>19.100000000000001</v>
      </c>
      <c r="G13" s="47">
        <v>4.7</v>
      </c>
      <c r="H13" s="47">
        <v>55</v>
      </c>
      <c r="I13" s="48">
        <f t="shared" si="0"/>
        <v>10.39</v>
      </c>
    </row>
    <row r="14" spans="1:9" x14ac:dyDescent="0.2">
      <c r="A14" s="46" t="s">
        <v>37</v>
      </c>
      <c r="B14" s="49" t="s">
        <v>39</v>
      </c>
      <c r="C14" s="47">
        <v>66.5</v>
      </c>
      <c r="D14" s="47">
        <v>11.1</v>
      </c>
      <c r="E14" s="47">
        <v>34.6</v>
      </c>
      <c r="F14" s="47">
        <v>19.5</v>
      </c>
      <c r="G14" s="47">
        <v>4.8</v>
      </c>
      <c r="H14" s="47">
        <v>54.1</v>
      </c>
      <c r="I14" s="48">
        <f t="shared" si="0"/>
        <v>10.130000000000001</v>
      </c>
    </row>
    <row r="15" spans="1:9" x14ac:dyDescent="0.2">
      <c r="A15" s="46" t="s">
        <v>73</v>
      </c>
      <c r="B15" s="49" t="s">
        <v>74</v>
      </c>
      <c r="C15" s="47">
        <v>66.3</v>
      </c>
      <c r="D15" s="47">
        <v>10</v>
      </c>
      <c r="E15" s="47">
        <v>36.5</v>
      </c>
      <c r="F15" s="47">
        <v>19.100000000000001</v>
      </c>
      <c r="G15" s="47">
        <v>4.5999999999999996</v>
      </c>
      <c r="H15" s="47">
        <v>55.6</v>
      </c>
      <c r="I15" s="48">
        <f t="shared" si="0"/>
        <v>10.56</v>
      </c>
    </row>
    <row r="16" spans="1:9" x14ac:dyDescent="0.2">
      <c r="A16" s="46" t="s">
        <v>57</v>
      </c>
      <c r="B16" s="49" t="s">
        <v>59</v>
      </c>
      <c r="C16" s="47">
        <v>65.8</v>
      </c>
      <c r="D16" s="47">
        <v>10.6</v>
      </c>
      <c r="E16" s="47">
        <v>34.6</v>
      </c>
      <c r="F16" s="47">
        <v>19.899999999999999</v>
      </c>
      <c r="G16" s="47">
        <v>4.7</v>
      </c>
      <c r="H16" s="47">
        <v>54.5</v>
      </c>
      <c r="I16" s="48">
        <f t="shared" si="0"/>
        <v>10.23</v>
      </c>
    </row>
    <row r="17" spans="1:9" x14ac:dyDescent="0.2">
      <c r="A17" s="46" t="s">
        <v>37</v>
      </c>
      <c r="B17" s="49" t="s">
        <v>40</v>
      </c>
      <c r="C17" s="47">
        <v>65.2</v>
      </c>
      <c r="D17" s="47">
        <v>10.9</v>
      </c>
      <c r="E17" s="47">
        <v>34.700000000000003</v>
      </c>
      <c r="F17" s="47">
        <v>19.100000000000001</v>
      </c>
      <c r="G17" s="47">
        <v>4.8</v>
      </c>
      <c r="H17" s="47">
        <v>53.8</v>
      </c>
      <c r="I17" s="48">
        <f t="shared" si="0"/>
        <v>10.06</v>
      </c>
    </row>
    <row r="18" spans="1:9" x14ac:dyDescent="0.2">
      <c r="A18" s="46" t="s">
        <v>30</v>
      </c>
      <c r="B18" s="49" t="s">
        <v>31</v>
      </c>
      <c r="C18" s="47">
        <v>64.599999999999994</v>
      </c>
      <c r="D18" s="47">
        <v>11.1</v>
      </c>
      <c r="E18" s="47">
        <v>34.6</v>
      </c>
      <c r="F18" s="47">
        <v>18.899999999999999</v>
      </c>
      <c r="G18" s="47">
        <v>4.8</v>
      </c>
      <c r="H18" s="47">
        <v>53.5</v>
      </c>
      <c r="I18" s="48">
        <f t="shared" si="0"/>
        <v>9.99</v>
      </c>
    </row>
    <row r="19" spans="1:9" x14ac:dyDescent="0.2">
      <c r="A19" s="46" t="s">
        <v>60</v>
      </c>
      <c r="B19" s="49" t="s">
        <v>63</v>
      </c>
      <c r="C19" s="47">
        <v>64.599999999999994</v>
      </c>
      <c r="D19" s="47">
        <v>10</v>
      </c>
      <c r="E19" s="47">
        <v>35.200000000000003</v>
      </c>
      <c r="F19" s="47">
        <v>18</v>
      </c>
      <c r="G19" s="47">
        <v>4.9000000000000004</v>
      </c>
      <c r="H19" s="47">
        <v>53.2</v>
      </c>
      <c r="I19" s="48">
        <f t="shared" si="0"/>
        <v>9.93</v>
      </c>
    </row>
    <row r="20" spans="1:9" x14ac:dyDescent="0.2">
      <c r="A20" s="46" t="s">
        <v>30</v>
      </c>
      <c r="B20" s="49" t="s">
        <v>51</v>
      </c>
      <c r="C20" s="47">
        <v>64.400000000000006</v>
      </c>
      <c r="D20" s="47">
        <v>10.199999999999999</v>
      </c>
      <c r="E20" s="47">
        <v>35.299999999999997</v>
      </c>
      <c r="F20" s="47">
        <v>19.100000000000001</v>
      </c>
      <c r="G20" s="47">
        <v>4.7</v>
      </c>
      <c r="H20" s="47">
        <v>54.4</v>
      </c>
      <c r="I20" s="48">
        <f t="shared" si="0"/>
        <v>10.23</v>
      </c>
    </row>
    <row r="21" spans="1:9" x14ac:dyDescent="0.2">
      <c r="A21" s="46" t="s">
        <v>68</v>
      </c>
      <c r="B21" s="49" t="s">
        <v>69</v>
      </c>
      <c r="C21" s="47">
        <v>64.2</v>
      </c>
      <c r="D21" s="47">
        <v>10.3</v>
      </c>
      <c r="E21" s="47">
        <v>34.6</v>
      </c>
      <c r="F21" s="47">
        <v>19.399999999999999</v>
      </c>
      <c r="G21" s="47">
        <v>4.8</v>
      </c>
      <c r="H21" s="47">
        <v>54</v>
      </c>
      <c r="I21" s="48">
        <f t="shared" si="0"/>
        <v>10.11</v>
      </c>
    </row>
    <row r="22" spans="1:9" x14ac:dyDescent="0.2">
      <c r="A22" s="46" t="s">
        <v>32</v>
      </c>
      <c r="B22" s="49" t="s">
        <v>35</v>
      </c>
      <c r="C22" s="47">
        <v>64.099999999999994</v>
      </c>
      <c r="D22" s="47">
        <v>10.3</v>
      </c>
      <c r="E22" s="47">
        <v>35.1</v>
      </c>
      <c r="F22" s="47">
        <v>19.100000000000001</v>
      </c>
      <c r="G22" s="47">
        <v>4.7</v>
      </c>
      <c r="H22" s="47">
        <v>54.2</v>
      </c>
      <c r="I22" s="48">
        <f t="shared" si="0"/>
        <v>10.17</v>
      </c>
    </row>
    <row r="23" spans="1:9" x14ac:dyDescent="0.2">
      <c r="A23" s="46" t="s">
        <v>32</v>
      </c>
      <c r="B23" s="49" t="s">
        <v>36</v>
      </c>
      <c r="C23" s="47">
        <v>63.7</v>
      </c>
      <c r="D23" s="47">
        <v>11.1</v>
      </c>
      <c r="E23" s="47">
        <v>34.700000000000003</v>
      </c>
      <c r="F23" s="47">
        <v>19.899999999999999</v>
      </c>
      <c r="G23" s="47">
        <v>4.7</v>
      </c>
      <c r="H23" s="47">
        <v>54.6</v>
      </c>
      <c r="I23" s="48">
        <f t="shared" si="0"/>
        <v>10.25</v>
      </c>
    </row>
    <row r="24" spans="1:9" x14ac:dyDescent="0.2">
      <c r="A24" s="46" t="s">
        <v>73</v>
      </c>
      <c r="B24" s="49" t="s">
        <v>75</v>
      </c>
      <c r="C24" s="47">
        <v>63.6</v>
      </c>
      <c r="D24" s="47">
        <v>10.7</v>
      </c>
      <c r="E24" s="47">
        <v>36</v>
      </c>
      <c r="F24" s="47">
        <v>18.899999999999999</v>
      </c>
      <c r="G24" s="47">
        <v>4.7</v>
      </c>
      <c r="H24" s="47">
        <v>54.9</v>
      </c>
      <c r="I24" s="48">
        <f t="shared" si="0"/>
        <v>10.37</v>
      </c>
    </row>
    <row r="25" spans="1:9" x14ac:dyDescent="0.2">
      <c r="A25" s="46" t="s">
        <v>44</v>
      </c>
      <c r="B25" s="49" t="s">
        <v>49</v>
      </c>
      <c r="C25" s="47">
        <v>63.5</v>
      </c>
      <c r="D25" s="47">
        <v>11.7</v>
      </c>
      <c r="E25" s="47">
        <v>35.1</v>
      </c>
      <c r="F25" s="47">
        <v>19</v>
      </c>
      <c r="G25" s="47">
        <v>4.8</v>
      </c>
      <c r="H25" s="47">
        <v>54.1</v>
      </c>
      <c r="I25" s="48">
        <f t="shared" si="0"/>
        <v>10.15</v>
      </c>
    </row>
    <row r="26" spans="1:9" x14ac:dyDescent="0.2">
      <c r="A26" s="46" t="s">
        <v>37</v>
      </c>
      <c r="B26" s="49" t="s">
        <v>41</v>
      </c>
      <c r="C26" s="47">
        <v>63.4</v>
      </c>
      <c r="D26" s="47">
        <v>10.199999999999999</v>
      </c>
      <c r="E26" s="47">
        <v>34.1</v>
      </c>
      <c r="F26" s="47">
        <v>19.5</v>
      </c>
      <c r="G26" s="47">
        <v>4.8</v>
      </c>
      <c r="H26" s="47">
        <v>53.6</v>
      </c>
      <c r="I26" s="48">
        <f t="shared" si="0"/>
        <v>9.99</v>
      </c>
    </row>
    <row r="27" spans="1:9" x14ac:dyDescent="0.2">
      <c r="A27" s="46" t="s">
        <v>68</v>
      </c>
      <c r="B27" s="49" t="s">
        <v>70</v>
      </c>
      <c r="C27" s="47">
        <v>63.4</v>
      </c>
      <c r="D27" s="47">
        <v>10</v>
      </c>
      <c r="E27" s="47">
        <v>33.6</v>
      </c>
      <c r="F27" s="47">
        <v>20.100000000000001</v>
      </c>
      <c r="G27" s="47">
        <v>4.8</v>
      </c>
      <c r="H27" s="47">
        <v>53.7</v>
      </c>
      <c r="I27" s="48">
        <f t="shared" si="0"/>
        <v>10</v>
      </c>
    </row>
    <row r="28" spans="1:9" x14ac:dyDescent="0.2">
      <c r="A28" s="46" t="s">
        <v>44</v>
      </c>
      <c r="B28" s="49" t="s">
        <v>45</v>
      </c>
      <c r="C28" s="47">
        <v>62.9</v>
      </c>
      <c r="D28" s="47">
        <v>10.7</v>
      </c>
      <c r="E28" s="47">
        <v>34</v>
      </c>
      <c r="F28" s="47">
        <v>19.600000000000001</v>
      </c>
      <c r="G28" s="47">
        <v>4.8</v>
      </c>
      <c r="H28" s="47">
        <v>53.6</v>
      </c>
      <c r="I28" s="48">
        <f t="shared" si="0"/>
        <v>9.99</v>
      </c>
    </row>
    <row r="29" spans="1:9" x14ac:dyDescent="0.2">
      <c r="A29" s="46" t="s">
        <v>53</v>
      </c>
      <c r="B29" s="49">
        <v>7249</v>
      </c>
      <c r="C29" s="47">
        <v>62.7</v>
      </c>
      <c r="D29" s="47">
        <v>10.8</v>
      </c>
      <c r="E29" s="47">
        <v>34.5</v>
      </c>
      <c r="F29" s="47">
        <v>19.7</v>
      </c>
      <c r="G29" s="47">
        <v>4.7</v>
      </c>
      <c r="H29" s="47">
        <v>54.2</v>
      </c>
      <c r="I29" s="48">
        <f t="shared" si="0"/>
        <v>10.15</v>
      </c>
    </row>
    <row r="30" spans="1:9" x14ac:dyDescent="0.2">
      <c r="A30" s="46" t="s">
        <v>76</v>
      </c>
      <c r="B30" s="49">
        <v>2140</v>
      </c>
      <c r="C30" s="47">
        <v>61.4</v>
      </c>
      <c r="D30" s="47">
        <v>10</v>
      </c>
      <c r="E30" s="47">
        <v>34.5</v>
      </c>
      <c r="F30" s="47">
        <v>19.8</v>
      </c>
      <c r="G30" s="47">
        <v>4.7</v>
      </c>
      <c r="H30" s="47">
        <v>54.3</v>
      </c>
      <c r="I30" s="48">
        <f t="shared" si="0"/>
        <v>10.17</v>
      </c>
    </row>
    <row r="31" spans="1:9" x14ac:dyDescent="0.2">
      <c r="A31" s="46" t="s">
        <v>30</v>
      </c>
      <c r="B31" s="49" t="s">
        <v>52</v>
      </c>
      <c r="C31" s="47">
        <v>61.3</v>
      </c>
      <c r="D31" s="47">
        <v>10.6</v>
      </c>
      <c r="E31" s="47">
        <v>34.200000000000003</v>
      </c>
      <c r="F31" s="47">
        <v>19.100000000000001</v>
      </c>
      <c r="G31" s="47">
        <v>4.9000000000000004</v>
      </c>
      <c r="H31" s="47">
        <v>53.3</v>
      </c>
      <c r="I31" s="48">
        <f t="shared" si="0"/>
        <v>9.92</v>
      </c>
    </row>
    <row r="32" spans="1:9" x14ac:dyDescent="0.2">
      <c r="A32" s="46" t="s">
        <v>68</v>
      </c>
      <c r="B32" s="49" t="s">
        <v>71</v>
      </c>
      <c r="C32" s="47">
        <v>61.2</v>
      </c>
      <c r="D32" s="47">
        <v>11.1</v>
      </c>
      <c r="E32" s="47">
        <v>35.4</v>
      </c>
      <c r="F32" s="47">
        <v>19.2</v>
      </c>
      <c r="G32" s="47">
        <v>4.7</v>
      </c>
      <c r="H32" s="47">
        <v>54.6</v>
      </c>
      <c r="I32" s="48">
        <f t="shared" si="0"/>
        <v>10.28</v>
      </c>
    </row>
    <row r="33" spans="1:9" x14ac:dyDescent="0.2">
      <c r="A33" s="46" t="s">
        <v>44</v>
      </c>
      <c r="B33" s="49" t="s">
        <v>47</v>
      </c>
      <c r="C33" s="47">
        <v>61.1</v>
      </c>
      <c r="D33" s="47">
        <v>10.7</v>
      </c>
      <c r="E33" s="47">
        <v>33.9</v>
      </c>
      <c r="F33" s="47">
        <v>19.100000000000001</v>
      </c>
      <c r="G33" s="47">
        <v>4.9000000000000004</v>
      </c>
      <c r="H33" s="47">
        <v>53</v>
      </c>
      <c r="I33" s="48">
        <f t="shared" si="0"/>
        <v>9.84</v>
      </c>
    </row>
    <row r="34" spans="1:9" x14ac:dyDescent="0.2">
      <c r="A34" s="46" t="s">
        <v>68</v>
      </c>
      <c r="B34" s="49" t="s">
        <v>72</v>
      </c>
      <c r="C34" s="47">
        <v>60.4</v>
      </c>
      <c r="D34" s="47">
        <v>10.1</v>
      </c>
      <c r="E34" s="47">
        <v>34.700000000000003</v>
      </c>
      <c r="F34" s="47">
        <v>19</v>
      </c>
      <c r="G34" s="47">
        <v>4.8</v>
      </c>
      <c r="H34" s="47">
        <v>53.7</v>
      </c>
      <c r="I34" s="48">
        <f t="shared" si="0"/>
        <v>10.039999999999999</v>
      </c>
    </row>
    <row r="35" spans="1:9" x14ac:dyDescent="0.2">
      <c r="A35" s="46" t="s">
        <v>54</v>
      </c>
      <c r="B35" s="49" t="s">
        <v>55</v>
      </c>
      <c r="C35" s="47">
        <v>60.3</v>
      </c>
      <c r="D35" s="47">
        <v>9.9</v>
      </c>
      <c r="E35" s="47">
        <v>34.700000000000003</v>
      </c>
      <c r="F35" s="47">
        <v>19.100000000000001</v>
      </c>
      <c r="G35" s="47">
        <v>4.8</v>
      </c>
      <c r="H35" s="47">
        <v>53.8</v>
      </c>
      <c r="I35" s="48">
        <f t="shared" si="0"/>
        <v>10.06</v>
      </c>
    </row>
    <row r="36" spans="1:9" x14ac:dyDescent="0.2">
      <c r="A36" s="46" t="s">
        <v>60</v>
      </c>
      <c r="B36" s="49" t="s">
        <v>61</v>
      </c>
      <c r="C36" s="47">
        <v>60</v>
      </c>
      <c r="D36" s="47">
        <v>11</v>
      </c>
      <c r="E36" s="47">
        <v>34.299999999999997</v>
      </c>
      <c r="F36" s="47">
        <v>19.7</v>
      </c>
      <c r="G36" s="47">
        <v>4.8</v>
      </c>
      <c r="H36" s="47">
        <v>54</v>
      </c>
      <c r="I36" s="48">
        <f t="shared" si="0"/>
        <v>10.1</v>
      </c>
    </row>
    <row r="37" spans="1:9" x14ac:dyDescent="0.2">
      <c r="A37" s="46" t="s">
        <v>32</v>
      </c>
      <c r="B37" s="49" t="s">
        <v>33</v>
      </c>
      <c r="C37" s="47">
        <v>59.1</v>
      </c>
      <c r="D37" s="47">
        <v>11.9</v>
      </c>
      <c r="E37" s="47">
        <v>33.9</v>
      </c>
      <c r="F37" s="47">
        <v>20.2</v>
      </c>
      <c r="G37" s="47">
        <v>4.8</v>
      </c>
      <c r="H37" s="47">
        <v>54.1</v>
      </c>
      <c r="I37" s="48">
        <f t="shared" si="0"/>
        <v>10.11</v>
      </c>
    </row>
    <row r="38" spans="1:9" x14ac:dyDescent="0.2">
      <c r="A38" s="46" t="s">
        <v>53</v>
      </c>
      <c r="B38" s="49">
        <v>7288</v>
      </c>
      <c r="C38" s="47">
        <v>58.9</v>
      </c>
      <c r="D38" s="47">
        <v>9.6999999999999993</v>
      </c>
      <c r="E38" s="47">
        <v>35</v>
      </c>
      <c r="F38" s="47">
        <v>19.7</v>
      </c>
      <c r="G38" s="47">
        <v>4.7</v>
      </c>
      <c r="H38" s="47">
        <v>54.7</v>
      </c>
      <c r="I38" s="48">
        <f t="shared" si="0"/>
        <v>10.29</v>
      </c>
    </row>
    <row r="39" spans="1:9" x14ac:dyDescent="0.2">
      <c r="A39" s="46" t="s">
        <v>44</v>
      </c>
      <c r="B39" s="49" t="s">
        <v>46</v>
      </c>
      <c r="C39" s="47">
        <v>58.7</v>
      </c>
      <c r="D39" s="47">
        <v>10.5</v>
      </c>
      <c r="E39" s="47">
        <v>34.799999999999997</v>
      </c>
      <c r="F39" s="47">
        <v>19.7</v>
      </c>
      <c r="G39" s="47">
        <v>4.7</v>
      </c>
      <c r="H39" s="47">
        <v>54.5</v>
      </c>
      <c r="I39" s="48">
        <f t="shared" si="0"/>
        <v>10.23</v>
      </c>
    </row>
    <row r="40" spans="1:9" x14ac:dyDescent="0.2">
      <c r="A40" s="46" t="s">
        <v>30</v>
      </c>
      <c r="B40" s="49" t="s">
        <v>50</v>
      </c>
      <c r="C40" s="47">
        <v>57.5</v>
      </c>
      <c r="D40" s="47">
        <v>11.1</v>
      </c>
      <c r="E40" s="47">
        <v>34.299999999999997</v>
      </c>
      <c r="F40" s="47">
        <v>19.7</v>
      </c>
      <c r="G40" s="47">
        <v>4.8</v>
      </c>
      <c r="H40" s="47">
        <v>54</v>
      </c>
      <c r="I40" s="48">
        <f t="shared" si="0"/>
        <v>10.1</v>
      </c>
    </row>
    <row r="41" spans="1:9" x14ac:dyDescent="0.2">
      <c r="A41" s="46" t="s">
        <v>57</v>
      </c>
      <c r="B41" s="49" t="s">
        <v>58</v>
      </c>
      <c r="C41" s="47">
        <v>57</v>
      </c>
      <c r="D41" s="47">
        <v>10.9</v>
      </c>
      <c r="E41" s="47">
        <v>34.299999999999997</v>
      </c>
      <c r="F41" s="47">
        <v>20</v>
      </c>
      <c r="G41" s="47">
        <v>4.7</v>
      </c>
      <c r="H41" s="47">
        <v>54.2</v>
      </c>
      <c r="I41" s="48">
        <f t="shared" si="0"/>
        <v>10.17</v>
      </c>
    </row>
    <row r="42" spans="1:9" x14ac:dyDescent="0.2">
      <c r="A42" s="46" t="s">
        <v>64</v>
      </c>
      <c r="B42" s="49" t="s">
        <v>67</v>
      </c>
      <c r="C42" s="47">
        <v>56.6</v>
      </c>
      <c r="D42" s="47">
        <v>10.9</v>
      </c>
      <c r="E42" s="47">
        <v>35.299999999999997</v>
      </c>
      <c r="F42" s="47">
        <v>18.899999999999999</v>
      </c>
      <c r="G42" s="47">
        <v>4.7</v>
      </c>
      <c r="H42" s="47">
        <v>54.2</v>
      </c>
      <c r="I42" s="48">
        <f t="shared" si="0"/>
        <v>10.18</v>
      </c>
    </row>
    <row r="43" spans="1:9" x14ac:dyDescent="0.2">
      <c r="A43" s="46" t="s">
        <v>42</v>
      </c>
      <c r="B43" s="49" t="s">
        <v>43</v>
      </c>
      <c r="C43" s="47">
        <v>56</v>
      </c>
      <c r="D43" s="47">
        <v>11.1</v>
      </c>
      <c r="E43" s="47">
        <v>34.4</v>
      </c>
      <c r="F43" s="47">
        <v>18.8</v>
      </c>
      <c r="G43" s="47">
        <v>4.9000000000000004</v>
      </c>
      <c r="H43" s="47">
        <v>53.2</v>
      </c>
      <c r="I43" s="48">
        <f t="shared" si="0"/>
        <v>9.91</v>
      </c>
    </row>
    <row r="44" spans="1:9" x14ac:dyDescent="0.2">
      <c r="A44" s="46" t="s">
        <v>37</v>
      </c>
      <c r="B44" s="49" t="s">
        <v>38</v>
      </c>
      <c r="C44" s="47">
        <v>55.7</v>
      </c>
      <c r="D44" s="47">
        <v>10.7</v>
      </c>
      <c r="E44" s="47">
        <v>34.299999999999997</v>
      </c>
      <c r="F44" s="47">
        <v>20.3</v>
      </c>
      <c r="G44" s="47">
        <v>4.7</v>
      </c>
      <c r="H44" s="47">
        <v>54.6</v>
      </c>
      <c r="I44" s="48">
        <f t="shared" si="0"/>
        <v>10.24</v>
      </c>
    </row>
    <row r="45" spans="1:9" x14ac:dyDescent="0.2">
      <c r="A45" s="46" t="s">
        <v>32</v>
      </c>
      <c r="B45" s="49" t="s">
        <v>34</v>
      </c>
      <c r="C45" s="47">
        <v>55.1</v>
      </c>
      <c r="D45" s="47">
        <v>10.5</v>
      </c>
      <c r="E45" s="47">
        <v>33.200000000000003</v>
      </c>
      <c r="F45" s="47">
        <v>20.100000000000001</v>
      </c>
      <c r="G45" s="47">
        <v>4.9000000000000004</v>
      </c>
      <c r="H45" s="47">
        <v>53.3</v>
      </c>
      <c r="I45" s="48">
        <f t="shared" si="0"/>
        <v>9.89</v>
      </c>
    </row>
    <row r="46" spans="1:9" x14ac:dyDescent="0.2">
      <c r="A46" s="46" t="s">
        <v>76</v>
      </c>
      <c r="B46" s="49" t="s">
        <v>77</v>
      </c>
      <c r="C46" s="47">
        <v>51.9</v>
      </c>
      <c r="D46" s="47">
        <v>10.9</v>
      </c>
      <c r="E46" s="47">
        <v>34.4</v>
      </c>
      <c r="F46" s="47">
        <v>19.8</v>
      </c>
      <c r="G46" s="47">
        <v>4.7</v>
      </c>
      <c r="H46" s="47">
        <v>54.2</v>
      </c>
      <c r="I46" s="48">
        <f t="shared" si="0"/>
        <v>10.15</v>
      </c>
    </row>
    <row r="47" spans="1:9" x14ac:dyDescent="0.2">
      <c r="A47" s="82" t="s">
        <v>10</v>
      </c>
      <c r="B47" s="83"/>
      <c r="C47" s="83"/>
      <c r="D47" s="83"/>
      <c r="E47" s="83"/>
      <c r="F47" s="83"/>
      <c r="G47" s="83"/>
      <c r="H47" s="83"/>
      <c r="I47" s="84"/>
    </row>
    <row r="48" spans="1:9" x14ac:dyDescent="0.2">
      <c r="A48" s="46" t="s">
        <v>30</v>
      </c>
      <c r="B48" s="46" t="s">
        <v>31</v>
      </c>
      <c r="C48" s="47">
        <v>66.900000000000006</v>
      </c>
      <c r="D48" s="47">
        <v>10.4</v>
      </c>
      <c r="E48" s="47">
        <v>34.6</v>
      </c>
      <c r="F48" s="47">
        <v>19.100000000000001</v>
      </c>
      <c r="G48" s="47">
        <v>4.8</v>
      </c>
      <c r="H48" s="47">
        <v>53.7</v>
      </c>
      <c r="I48" s="35">
        <f>ROUND($I$56+0.5+(E48-$E$8)*((0.0009*I$57)-0.03)+(F48-$F$8)*(0.6)*($I$58), 2)</f>
        <v>10.029999999999999</v>
      </c>
    </row>
    <row r="49" spans="1:9" ht="23.25" customHeight="1" thickBot="1" x14ac:dyDescent="0.25">
      <c r="A49" s="32"/>
      <c r="B49" s="33"/>
      <c r="C49" s="33"/>
      <c r="D49" s="33"/>
      <c r="E49" s="33"/>
      <c r="F49" s="33"/>
      <c r="G49" s="33"/>
      <c r="H49" s="33"/>
      <c r="I49" s="34"/>
    </row>
    <row r="50" spans="1:9" ht="17.25" x14ac:dyDescent="0.25">
      <c r="A50" s="17" t="s">
        <v>15</v>
      </c>
      <c r="B50" s="18"/>
      <c r="C50" s="19">
        <f t="shared" ref="C50:I50" si="1">AVERAGE(C9:C46)</f>
        <v>62.163157894736848</v>
      </c>
      <c r="D50" s="19">
        <f t="shared" si="1"/>
        <v>10.613157894736839</v>
      </c>
      <c r="E50" s="19">
        <f t="shared" si="1"/>
        <v>34.647368421052633</v>
      </c>
      <c r="F50" s="19">
        <f t="shared" si="1"/>
        <v>19.384210526315794</v>
      </c>
      <c r="G50" s="19">
        <f t="shared" si="1"/>
        <v>4.7710526315789465</v>
      </c>
      <c r="H50" s="19">
        <f t="shared" si="1"/>
        <v>54.028947368421051</v>
      </c>
      <c r="I50" s="36">
        <f t="shared" si="1"/>
        <v>10.115789473684215</v>
      </c>
    </row>
    <row r="51" spans="1:9" ht="17.25" x14ac:dyDescent="0.25">
      <c r="A51" s="20" t="s">
        <v>16</v>
      </c>
      <c r="B51" s="21"/>
      <c r="C51" s="22">
        <f t="shared" ref="C51:I51" si="2">STDEV(C9:C46)</f>
        <v>4.1620175105565371</v>
      </c>
      <c r="D51" s="22">
        <f t="shared" si="2"/>
        <v>0.53025799566156051</v>
      </c>
      <c r="E51" s="22">
        <f t="shared" si="2"/>
        <v>0.64251904677005822</v>
      </c>
      <c r="F51" s="22">
        <f t="shared" si="2"/>
        <v>0.48742362716494808</v>
      </c>
      <c r="G51" s="22">
        <f t="shared" si="2"/>
        <v>7.6786452693244994E-2</v>
      </c>
      <c r="H51" s="22">
        <f t="shared" si="2"/>
        <v>0.56992550235634387</v>
      </c>
      <c r="I51" s="37">
        <f t="shared" si="2"/>
        <v>0.15373954069363052</v>
      </c>
    </row>
    <row r="52" spans="1:9" ht="17.25" x14ac:dyDescent="0.25">
      <c r="A52" s="23" t="s">
        <v>17</v>
      </c>
      <c r="B52" s="24"/>
      <c r="C52" s="25">
        <f t="shared" ref="C52:I52" si="3">MAX(C9:C46)</f>
        <v>69.400000000000006</v>
      </c>
      <c r="D52" s="25">
        <f t="shared" si="3"/>
        <v>11.9</v>
      </c>
      <c r="E52" s="25">
        <f t="shared" si="3"/>
        <v>36.5</v>
      </c>
      <c r="F52" s="25">
        <f t="shared" si="3"/>
        <v>20.3</v>
      </c>
      <c r="G52" s="25">
        <f t="shared" si="3"/>
        <v>4.9000000000000004</v>
      </c>
      <c r="H52" s="25">
        <f t="shared" si="3"/>
        <v>55.6</v>
      </c>
      <c r="I52" s="38">
        <f t="shared" si="3"/>
        <v>10.56</v>
      </c>
    </row>
    <row r="53" spans="1:9" ht="18" thickBot="1" x14ac:dyDescent="0.3">
      <c r="A53" s="26" t="s">
        <v>18</v>
      </c>
      <c r="B53" s="27"/>
      <c r="C53" s="28">
        <f t="shared" ref="C53:I53" si="4">MIN(C9:C46)</f>
        <v>51.9</v>
      </c>
      <c r="D53" s="28">
        <f t="shared" si="4"/>
        <v>9.3000000000000007</v>
      </c>
      <c r="E53" s="28">
        <f t="shared" si="4"/>
        <v>33.200000000000003</v>
      </c>
      <c r="F53" s="28">
        <f t="shared" si="4"/>
        <v>18</v>
      </c>
      <c r="G53" s="28">
        <f t="shared" si="4"/>
        <v>4.5999999999999996</v>
      </c>
      <c r="H53" s="28">
        <f t="shared" si="4"/>
        <v>53</v>
      </c>
      <c r="I53" s="39">
        <f t="shared" si="4"/>
        <v>9.84</v>
      </c>
    </row>
    <row r="54" spans="1:9" ht="15.75" thickBot="1" x14ac:dyDescent="0.3">
      <c r="A54" s="58" t="s">
        <v>11</v>
      </c>
      <c r="B54" s="59"/>
      <c r="C54" s="59"/>
      <c r="D54" s="59"/>
      <c r="E54" s="59"/>
      <c r="F54" s="60"/>
      <c r="G54" s="61"/>
      <c r="H54" s="62"/>
      <c r="I54" s="63"/>
    </row>
    <row r="55" spans="1:9" ht="18" thickBot="1" x14ac:dyDescent="0.3">
      <c r="A55" s="67" t="s">
        <v>12</v>
      </c>
      <c r="B55" s="68"/>
      <c r="C55" s="68"/>
      <c r="D55" s="68"/>
      <c r="E55" s="68"/>
      <c r="F55" s="69"/>
      <c r="G55" s="64" t="s">
        <v>22</v>
      </c>
      <c r="H55" s="65"/>
      <c r="I55" s="66"/>
    </row>
    <row r="56" spans="1:9" ht="18" customHeight="1" thickTop="1" x14ac:dyDescent="0.2">
      <c r="A56" s="55" t="s">
        <v>27</v>
      </c>
      <c r="B56" s="56"/>
      <c r="C56" s="56"/>
      <c r="D56" s="56"/>
      <c r="E56" s="56"/>
      <c r="F56" s="57"/>
      <c r="G56" s="93" t="s">
        <v>23</v>
      </c>
      <c r="H56" s="94"/>
      <c r="I56" s="40">
        <v>9.5</v>
      </c>
    </row>
    <row r="57" spans="1:9" ht="34.5" customHeight="1" x14ac:dyDescent="0.2">
      <c r="A57" s="85" t="s">
        <v>13</v>
      </c>
      <c r="B57" s="86"/>
      <c r="C57" s="86"/>
      <c r="D57" s="86"/>
      <c r="E57" s="86"/>
      <c r="F57" s="87"/>
      <c r="G57" s="53" t="s">
        <v>24</v>
      </c>
      <c r="H57" s="54"/>
      <c r="I57" s="43">
        <v>338</v>
      </c>
    </row>
    <row r="58" spans="1:9" ht="33" customHeight="1" x14ac:dyDescent="0.2">
      <c r="A58" s="85" t="s">
        <v>14</v>
      </c>
      <c r="B58" s="88"/>
      <c r="C58" s="88"/>
      <c r="D58" s="88"/>
      <c r="E58" s="88"/>
      <c r="F58" s="89"/>
      <c r="G58" s="53" t="s">
        <v>25</v>
      </c>
      <c r="H58" s="54"/>
      <c r="I58" s="45">
        <v>0.4</v>
      </c>
    </row>
    <row r="59" spans="1:9" ht="14.25" customHeight="1" thickBot="1" x14ac:dyDescent="0.25">
      <c r="A59" s="90" t="s">
        <v>29</v>
      </c>
      <c r="B59" s="91"/>
      <c r="C59" s="91"/>
      <c r="D59" s="91"/>
      <c r="E59" s="91"/>
      <c r="F59" s="92"/>
      <c r="G59" s="78" t="s">
        <v>26</v>
      </c>
      <c r="H59" s="79"/>
      <c r="I59" s="44">
        <v>6.5000000000000002E-2</v>
      </c>
    </row>
  </sheetData>
  <mergeCells count="18">
    <mergeCell ref="C4:I4"/>
    <mergeCell ref="G59:H59"/>
    <mergeCell ref="C8:D8"/>
    <mergeCell ref="A47:I47"/>
    <mergeCell ref="A57:F57"/>
    <mergeCell ref="A58:F58"/>
    <mergeCell ref="A59:F59"/>
    <mergeCell ref="G56:H56"/>
    <mergeCell ref="C1:I1"/>
    <mergeCell ref="G57:H57"/>
    <mergeCell ref="G58:H58"/>
    <mergeCell ref="A56:F56"/>
    <mergeCell ref="A54:F54"/>
    <mergeCell ref="G54:I54"/>
    <mergeCell ref="G55:I55"/>
    <mergeCell ref="A55:F55"/>
    <mergeCell ref="C2:I2"/>
    <mergeCell ref="D3:I3"/>
  </mergeCells>
  <phoneticPr fontId="0" type="noConversion"/>
  <conditionalFormatting sqref="C9:C46">
    <cfRule type="cellIs" dxfId="4" priority="1" stopIfTrue="1" operator="equal">
      <formula>$C$52</formula>
    </cfRule>
  </conditionalFormatting>
  <conditionalFormatting sqref="E9:E46">
    <cfRule type="cellIs" dxfId="3" priority="2" stopIfTrue="1" operator="equal">
      <formula>$E$52</formula>
    </cfRule>
  </conditionalFormatting>
  <conditionalFormatting sqref="F9:F46">
    <cfRule type="cellIs" dxfId="2" priority="3" stopIfTrue="1" operator="equal">
      <formula>$F$52</formula>
    </cfRule>
  </conditionalFormatting>
  <conditionalFormatting sqref="H9:H46">
    <cfRule type="cellIs" dxfId="1" priority="4" stopIfTrue="1" operator="equal">
      <formula>$H$52</formula>
    </cfRule>
  </conditionalFormatting>
  <conditionalFormatting sqref="I9:I46">
    <cfRule type="cellIs" dxfId="0" priority="5" stopIfTrue="1" operator="equal">
      <formula>$I$52</formula>
    </cfRule>
  </conditionalFormatting>
  <printOptions horizontalCentered="1" verticalCentered="1"/>
  <pageMargins left="0" right="0" top="0" bottom="0" header="0.5" footer="0.5"/>
  <pageSetup scale="86" orientation="portrait"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Results RR</vt:lpstr>
      <vt:lpstr>'Results RR'!Print_Area</vt:lpstr>
    </vt:vector>
  </TitlesOfParts>
  <Company>Iowa State Univeristy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Warner, Kelsey D</cp:lastModifiedBy>
  <cp:lastPrinted>2010-10-20T13:43:46Z</cp:lastPrinted>
  <dcterms:created xsi:type="dcterms:W3CDTF">1998-10-01T19:23:01Z</dcterms:created>
  <dcterms:modified xsi:type="dcterms:W3CDTF">2016-04-18T17:52:26Z</dcterms:modified>
</cp:coreProperties>
</file>