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dwarner\Desktop\Soyean Yield Trials\2010\"/>
    </mc:Choice>
  </mc:AlternateContent>
  <bookViews>
    <workbookView xWindow="1965" yWindow="2490" windowWidth="10290" windowHeight="4635"/>
  </bookViews>
  <sheets>
    <sheet name="Results" sheetId="2" r:id="rId1"/>
  </sheets>
  <definedNames>
    <definedName name="_xlnm.Print_Area" localSheetId="0">Results!$A$1:$K$41</definedName>
  </definedNames>
  <calcPr calcId="162913"/>
</workbook>
</file>

<file path=xl/calcChain.xml><?xml version="1.0" encoding="utf-8"?>
<calcChain xmlns="http://schemas.openxmlformats.org/spreadsheetml/2006/main">
  <c r="K19" i="2" l="1"/>
  <c r="K20" i="2"/>
  <c r="K21" i="2"/>
  <c r="K22" i="2"/>
  <c r="K14" i="2"/>
  <c r="K15" i="2"/>
  <c r="K16" i="2"/>
  <c r="K17" i="2"/>
  <c r="K9" i="2"/>
  <c r="K33" i="2" s="1"/>
  <c r="K10" i="2"/>
  <c r="K11" i="2"/>
  <c r="K12" i="2"/>
  <c r="K25" i="2"/>
  <c r="K30" i="2"/>
  <c r="K24" i="2"/>
  <c r="K27" i="2"/>
  <c r="K26" i="2"/>
  <c r="F32" i="2"/>
  <c r="G32" i="2"/>
  <c r="H32" i="2"/>
  <c r="I32" i="2"/>
  <c r="J32" i="2"/>
  <c r="F33" i="2"/>
  <c r="G33" i="2"/>
  <c r="H33" i="2"/>
  <c r="I33" i="2"/>
  <c r="J33" i="2"/>
  <c r="F34" i="2"/>
  <c r="G34" i="2"/>
  <c r="H34" i="2"/>
  <c r="I34" i="2"/>
  <c r="J34" i="2"/>
  <c r="F35" i="2"/>
  <c r="G35" i="2"/>
  <c r="H35" i="2"/>
  <c r="I35" i="2"/>
  <c r="J35" i="2"/>
  <c r="E35" i="2"/>
  <c r="E34" i="2"/>
  <c r="E33" i="2"/>
  <c r="E32" i="2"/>
  <c r="K32" i="2" l="1"/>
  <c r="K34" i="2"/>
  <c r="K35" i="2"/>
</calcChain>
</file>

<file path=xl/sharedStrings.xml><?xml version="1.0" encoding="utf-8"?>
<sst xmlns="http://schemas.openxmlformats.org/spreadsheetml/2006/main" count="83" uniqueCount="39">
  <si>
    <t>ISU Grain Quality Laboratory</t>
  </si>
  <si>
    <t>Results:</t>
  </si>
  <si>
    <t>Company</t>
  </si>
  <si>
    <t>Variety</t>
  </si>
  <si>
    <t>Protein      ( % )</t>
  </si>
  <si>
    <t>Oil                       ( % )</t>
  </si>
  <si>
    <t>Fiber         ( % )</t>
  </si>
  <si>
    <t>Sum (P+O)    ( % )</t>
  </si>
  <si>
    <t>Long Term Iowa Averages:</t>
  </si>
  <si>
    <t>Check Variety Information: (average values for check strips)</t>
  </si>
  <si>
    <t>YIELD, PROTEIN, OIL, FIBER, SUM BASIS 13% MOISTURE.</t>
  </si>
  <si>
    <r>
      <t>1</t>
    </r>
    <r>
      <rPr>
        <sz val="11"/>
        <rFont val="Arial"/>
        <family val="2"/>
      </rPr>
      <t xml:space="preserve"> Yield is check-adjusted in plots with check strips.</t>
    </r>
  </si>
  <si>
    <r>
      <t>3</t>
    </r>
    <r>
      <rPr>
        <sz val="11"/>
        <rFont val="Arial"/>
        <family val="2"/>
      </rPr>
      <t xml:space="preserve"> EPVB is the Estimated Processed Value per Bushel to be used for Feed. It is determined by soybean protein and oil content and the current market price for oil, meal, and hulls.</t>
    </r>
  </si>
  <si>
    <r>
      <t>4</t>
    </r>
    <r>
      <rPr>
        <sz val="11"/>
        <rFont val="Arial"/>
        <family val="2"/>
      </rPr>
      <t xml:space="preserve"> Averages, Standard Deviation, Maximum, and Minimum values were calculated from plot final results, not including check strips (where applicable).</t>
    </r>
  </si>
  <si>
    <r>
      <t>Averages</t>
    </r>
    <r>
      <rPr>
        <b/>
        <vertAlign val="superscript"/>
        <sz val="11"/>
        <rFont val="Arial"/>
        <family val="2"/>
      </rPr>
      <t>4</t>
    </r>
  </si>
  <si>
    <r>
      <t>Standard Deviation</t>
    </r>
    <r>
      <rPr>
        <b/>
        <vertAlign val="superscript"/>
        <sz val="11"/>
        <rFont val="Arial"/>
        <family val="2"/>
      </rPr>
      <t>4</t>
    </r>
  </si>
  <si>
    <r>
      <t>Maximum</t>
    </r>
    <r>
      <rPr>
        <b/>
        <vertAlign val="superscript"/>
        <sz val="11"/>
        <rFont val="Arial"/>
        <family val="2"/>
      </rPr>
      <t>4</t>
    </r>
  </si>
  <si>
    <r>
      <t>Minimum</t>
    </r>
    <r>
      <rPr>
        <b/>
        <vertAlign val="superscript"/>
        <sz val="11"/>
        <rFont val="Arial"/>
        <family val="2"/>
      </rPr>
      <t>4</t>
    </r>
  </si>
  <si>
    <r>
      <t>Yield</t>
    </r>
    <r>
      <rPr>
        <b/>
        <vertAlign val="superscript"/>
        <sz val="11"/>
        <rFont val="Arial"/>
        <family val="2"/>
      </rPr>
      <t>1</t>
    </r>
    <r>
      <rPr>
        <b/>
        <sz val="11"/>
        <rFont val="Arial"/>
      </rPr>
      <t xml:space="preserve">                                  ( Bu. / A. )</t>
    </r>
  </si>
  <si>
    <r>
      <t>Field Moisture</t>
    </r>
    <r>
      <rPr>
        <b/>
        <vertAlign val="superscript"/>
        <sz val="11"/>
        <rFont val="Arial"/>
        <family val="2"/>
      </rPr>
      <t>2</t>
    </r>
    <r>
      <rPr>
        <b/>
        <sz val="11"/>
        <rFont val="Arial"/>
      </rPr>
      <t xml:space="preserve">           ( % )</t>
    </r>
  </si>
  <si>
    <r>
      <t>EPVB</t>
    </r>
    <r>
      <rPr>
        <b/>
        <vertAlign val="superscript"/>
        <sz val="11"/>
        <rFont val="Arial"/>
        <family val="2"/>
      </rPr>
      <t>3</t>
    </r>
    <r>
      <rPr>
        <b/>
        <sz val="11"/>
        <rFont val="Arial"/>
      </rPr>
      <t xml:space="preserve">          ( $ / Bu. )</t>
    </r>
  </si>
  <si>
    <t>Ingredient Prices for EPVB</t>
  </si>
  <si>
    <t>Soybeans ($ / bu.)</t>
  </si>
  <si>
    <t>48% Soy Meal ($ / ton)</t>
  </si>
  <si>
    <t>Soy Oil ($ / lb.)</t>
  </si>
  <si>
    <t>Millfeed ($ / lb.)</t>
  </si>
  <si>
    <r>
      <t>2</t>
    </r>
    <r>
      <rPr>
        <sz val="11"/>
        <rFont val="Arial"/>
        <family val="2"/>
      </rPr>
      <t xml:space="preserve"> Field moisture content data were provided by the participating plot operator.</t>
    </r>
  </si>
  <si>
    <t>2010 Strip Plots</t>
  </si>
  <si>
    <t>Copyright © 1996-2010, Iowa Grain Quality Initiative, Iowa State University, Ames, Iowa. All rights reserved.</t>
  </si>
  <si>
    <t>Blue River</t>
  </si>
  <si>
    <t>2A12</t>
  </si>
  <si>
    <t>Warrior (synthetic)</t>
  </si>
  <si>
    <t>Neem + Karanja Oil</t>
  </si>
  <si>
    <t>Sugar + Peroxide</t>
  </si>
  <si>
    <t>Pyganic</t>
  </si>
  <si>
    <t>Treatment</t>
  </si>
  <si>
    <t>Plot</t>
  </si>
  <si>
    <t>Nashua - Aphid Treatments</t>
  </si>
  <si>
    <t>Samples are listed by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</si>
</sst>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5" formatCode="&quot;$&quot;#,##0.00"/>
    <numFmt numFmtId="170" formatCode="0.000"/>
    <numFmt numFmtId="175" formatCode="0.0"/>
  </numFmts>
  <fonts count="14" x14ac:knownFonts="1">
    <font>
      <sz val="10"/>
      <name val="Arial"/>
    </font>
    <font>
      <sz val="10"/>
      <name val="Arial"/>
    </font>
    <font>
      <b/>
      <sz val="11"/>
      <name val="Arial"/>
    </font>
    <font>
      <sz val="24"/>
      <name val="Times New Roman"/>
      <family val="1"/>
    </font>
    <font>
      <sz val="11"/>
      <name val="Arial"/>
      <family val="2"/>
    </font>
    <font>
      <b/>
      <sz val="14"/>
      <name val="Arial"/>
      <family val="2"/>
    </font>
    <font>
      <sz val="12"/>
      <name val="Arial"/>
      <family val="2"/>
    </font>
    <font>
      <sz val="10"/>
      <name val="Arial"/>
      <family val="2"/>
    </font>
    <font>
      <vertAlign val="superscript"/>
      <sz val="11"/>
      <name val="Arial"/>
      <family val="2"/>
    </font>
    <font>
      <b/>
      <vertAlign val="superscript"/>
      <sz val="11"/>
      <name val="Arial"/>
      <family val="2"/>
    </font>
    <font>
      <sz val="9"/>
      <name val="Arial"/>
      <family val="2"/>
    </font>
    <font>
      <b/>
      <sz val="12"/>
      <name val="Arial"/>
      <family val="2"/>
    </font>
    <font>
      <sz val="12"/>
      <name val="Times New Roman"/>
      <family val="1"/>
    </font>
    <font>
      <sz val="10"/>
      <name val="Arial"/>
    </font>
  </fonts>
  <fills count="6">
    <fill>
      <patternFill patternType="none"/>
    </fill>
    <fill>
      <patternFill patternType="gray125"/>
    </fill>
    <fill>
      <patternFill patternType="solid">
        <fgColor indexed="23"/>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s>
  <cellStyleXfs count="2">
    <xf numFmtId="0" fontId="0" fillId="0" borderId="0"/>
    <xf numFmtId="0" fontId="13" fillId="0" borderId="0"/>
  </cellStyleXfs>
  <cellXfs count="104">
    <xf numFmtId="0" fontId="0" fillId="0" borderId="0" xfId="0"/>
    <xf numFmtId="0" fontId="0" fillId="0" borderId="0" xfId="1" applyFont="1" applyBorder="1"/>
    <xf numFmtId="0" fontId="0" fillId="0" borderId="1" xfId="1" applyFont="1" applyBorder="1"/>
    <xf numFmtId="0" fontId="0" fillId="0" borderId="2" xfId="1" applyFont="1" applyBorder="1"/>
    <xf numFmtId="0" fontId="0" fillId="0" borderId="3" xfId="1" applyFont="1" applyBorder="1"/>
    <xf numFmtId="0" fontId="0" fillId="0" borderId="4" xfId="1" applyFont="1" applyBorder="1"/>
    <xf numFmtId="0" fontId="0" fillId="0" borderId="5" xfId="1" applyFont="1" applyBorder="1"/>
    <xf numFmtId="0" fontId="0" fillId="0" borderId="6" xfId="1" applyFont="1" applyBorder="1"/>
    <xf numFmtId="0" fontId="0" fillId="2" borderId="7" xfId="1" applyFont="1" applyFill="1" applyBorder="1"/>
    <xf numFmtId="0" fontId="0" fillId="2" borderId="8" xfId="1" applyFont="1" applyFill="1" applyBorder="1"/>
    <xf numFmtId="0" fontId="2" fillId="3" borderId="9" xfId="1" applyFont="1" applyFill="1" applyBorder="1" applyAlignment="1">
      <alignment horizontal="center"/>
    </xf>
    <xf numFmtId="0" fontId="2" fillId="3" borderId="10" xfId="1" applyFont="1" applyFill="1" applyBorder="1" applyAlignment="1">
      <alignment horizontal="center"/>
    </xf>
    <xf numFmtId="0" fontId="2" fillId="3" borderId="10" xfId="1" applyFont="1" applyFill="1" applyBorder="1" applyAlignment="1">
      <alignment horizontal="center" vertical="center" wrapText="1"/>
    </xf>
    <xf numFmtId="0" fontId="2" fillId="3" borderId="11" xfId="1" applyFont="1" applyFill="1" applyBorder="1" applyAlignment="1">
      <alignment horizontal="center" vertical="center" wrapText="1"/>
    </xf>
    <xf numFmtId="0" fontId="0" fillId="2" borderId="3" xfId="1" applyFont="1" applyFill="1" applyBorder="1"/>
    <xf numFmtId="0" fontId="0" fillId="2" borderId="0" xfId="1" applyFont="1" applyFill="1" applyBorder="1"/>
    <xf numFmtId="0" fontId="0" fillId="2" borderId="12" xfId="1" applyFont="1" applyFill="1" applyBorder="1"/>
    <xf numFmtId="0" fontId="2" fillId="3" borderId="13" xfId="1" applyFont="1" applyFill="1" applyBorder="1" applyAlignment="1">
      <alignment horizontal="centerContinuous"/>
    </xf>
    <xf numFmtId="0" fontId="2" fillId="3" borderId="14" xfId="1" applyFont="1" applyFill="1" applyBorder="1" applyAlignment="1">
      <alignment horizontal="centerContinuous"/>
    </xf>
    <xf numFmtId="175" fontId="0" fillId="3" borderId="15" xfId="1" applyNumberFormat="1" applyFont="1" applyFill="1" applyBorder="1" applyAlignment="1">
      <alignment horizontal="center"/>
    </xf>
    <xf numFmtId="0" fontId="2" fillId="3" borderId="16" xfId="1" applyFont="1" applyFill="1" applyBorder="1" applyAlignment="1">
      <alignment horizontal="centerContinuous"/>
    </xf>
    <xf numFmtId="0" fontId="2" fillId="3" borderId="17" xfId="1" applyFont="1" applyFill="1" applyBorder="1" applyAlignment="1">
      <alignment horizontal="centerContinuous"/>
    </xf>
    <xf numFmtId="175" fontId="0" fillId="3" borderId="18" xfId="1" applyNumberFormat="1" applyFont="1" applyFill="1" applyBorder="1" applyAlignment="1">
      <alignment horizontal="center"/>
    </xf>
    <xf numFmtId="0" fontId="2" fillId="4" borderId="16" xfId="1" applyFont="1" applyFill="1" applyBorder="1" applyAlignment="1">
      <alignment horizontal="centerContinuous"/>
    </xf>
    <xf numFmtId="0" fontId="2" fillId="4" borderId="17" xfId="1" applyFont="1" applyFill="1" applyBorder="1" applyAlignment="1">
      <alignment horizontal="centerContinuous"/>
    </xf>
    <xf numFmtId="175" fontId="0" fillId="4" borderId="18" xfId="1" applyNumberFormat="1" applyFont="1" applyFill="1" applyBorder="1" applyAlignment="1">
      <alignment horizontal="center"/>
    </xf>
    <xf numFmtId="0" fontId="2" fillId="3" borderId="19" xfId="1" applyFont="1" applyFill="1" applyBorder="1" applyAlignment="1">
      <alignment horizontal="centerContinuous"/>
    </xf>
    <xf numFmtId="0" fontId="2" fillId="3" borderId="20" xfId="1" applyFont="1" applyFill="1" applyBorder="1" applyAlignment="1">
      <alignment horizontal="centerContinuous"/>
    </xf>
    <xf numFmtId="175" fontId="0" fillId="3" borderId="21" xfId="1" applyNumberFormat="1" applyFont="1" applyFill="1" applyBorder="1" applyAlignment="1">
      <alignment horizontal="center"/>
    </xf>
    <xf numFmtId="0" fontId="2" fillId="3" borderId="0" xfId="1" applyFont="1" applyFill="1" applyBorder="1" applyAlignment="1">
      <alignment horizontal="centerContinuous"/>
    </xf>
    <xf numFmtId="175" fontId="2" fillId="3" borderId="0" xfId="1" applyNumberFormat="1" applyFont="1" applyFill="1" applyBorder="1" applyAlignment="1">
      <alignment horizontal="center"/>
    </xf>
    <xf numFmtId="175" fontId="2" fillId="3" borderId="12" xfId="1" applyNumberFormat="1" applyFont="1" applyFill="1" applyBorder="1" applyAlignment="1">
      <alignment horizontal="center"/>
    </xf>
    <xf numFmtId="0" fontId="0" fillId="2" borderId="4" xfId="1" applyFont="1" applyFill="1" applyBorder="1"/>
    <xf numFmtId="0" fontId="0" fillId="2" borderId="6" xfId="1" applyFont="1" applyFill="1" applyBorder="1"/>
    <xf numFmtId="0" fontId="0" fillId="2" borderId="5" xfId="1" applyFont="1" applyFill="1" applyBorder="1"/>
    <xf numFmtId="165" fontId="7" fillId="5" borderId="18" xfId="1" applyNumberFormat="1" applyFont="1" applyFill="1" applyBorder="1" applyAlignment="1">
      <alignment horizontal="center"/>
    </xf>
    <xf numFmtId="0" fontId="0" fillId="0" borderId="22" xfId="1" applyFont="1" applyBorder="1" applyAlignment="1">
      <alignment horizontal="left"/>
    </xf>
    <xf numFmtId="175" fontId="0" fillId="5" borderId="22" xfId="1" applyNumberFormat="1" applyFont="1" applyFill="1" applyBorder="1" applyAlignment="1">
      <alignment horizontal="center"/>
    </xf>
    <xf numFmtId="175" fontId="0" fillId="0" borderId="22" xfId="1" applyNumberFormat="1" applyFont="1" applyBorder="1"/>
    <xf numFmtId="175" fontId="0" fillId="0" borderId="22" xfId="1" applyNumberFormat="1" applyFont="1" applyBorder="1" applyAlignment="1">
      <alignment horizontal="center"/>
    </xf>
    <xf numFmtId="0" fontId="0" fillId="0" borderId="18" xfId="1" applyFont="1" applyFill="1" applyBorder="1" applyAlignment="1">
      <alignment horizontal="left"/>
    </xf>
    <xf numFmtId="165" fontId="0" fillId="3" borderId="15" xfId="1" applyNumberFormat="1" applyFont="1" applyFill="1" applyBorder="1" applyAlignment="1">
      <alignment horizontal="center"/>
    </xf>
    <xf numFmtId="165" fontId="0" fillId="3" borderId="18" xfId="1" applyNumberFormat="1" applyFont="1" applyFill="1" applyBorder="1" applyAlignment="1">
      <alignment horizontal="center"/>
    </xf>
    <xf numFmtId="165" fontId="0" fillId="4" borderId="18" xfId="1" applyNumberFormat="1" applyFont="1" applyFill="1" applyBorder="1" applyAlignment="1">
      <alignment horizontal="center"/>
    </xf>
    <xf numFmtId="165" fontId="0" fillId="3" borderId="21" xfId="1" applyNumberFormat="1" applyFont="1" applyFill="1" applyBorder="1" applyAlignment="1">
      <alignment horizontal="center"/>
    </xf>
    <xf numFmtId="2" fontId="0" fillId="0" borderId="12" xfId="1" applyNumberFormat="1" applyFont="1" applyBorder="1" applyAlignment="1">
      <alignment horizontal="center"/>
    </xf>
    <xf numFmtId="175" fontId="2" fillId="3" borderId="3" xfId="1" applyNumberFormat="1" applyFont="1" applyFill="1" applyBorder="1" applyAlignment="1">
      <alignment horizontal="center"/>
    </xf>
    <xf numFmtId="0" fontId="5" fillId="0" borderId="3" xfId="1" applyFont="1" applyBorder="1" applyAlignment="1">
      <alignment horizontal="left"/>
    </xf>
    <xf numFmtId="2" fontId="0" fillId="0" borderId="12" xfId="1" applyNumberFormat="1" applyFont="1" applyFill="1" applyBorder="1" applyAlignment="1">
      <alignment horizontal="center" vertical="center"/>
    </xf>
    <xf numFmtId="170" fontId="0" fillId="0" borderId="5" xfId="1" applyNumberFormat="1" applyFont="1" applyFill="1" applyBorder="1" applyAlignment="1">
      <alignment horizontal="center"/>
    </xf>
    <xf numFmtId="2" fontId="0" fillId="0" borderId="12" xfId="1" applyNumberFormat="1" applyFont="1" applyBorder="1" applyAlignment="1">
      <alignment horizontal="center" vertical="center"/>
    </xf>
    <xf numFmtId="0" fontId="1" fillId="0" borderId="18" xfId="1" applyFont="1" applyBorder="1" applyAlignment="1">
      <alignment horizontal="center"/>
    </xf>
    <xf numFmtId="0" fontId="0" fillId="0" borderId="18" xfId="1" applyFont="1" applyBorder="1" applyAlignment="1">
      <alignment horizontal="center"/>
    </xf>
    <xf numFmtId="175" fontId="0" fillId="0" borderId="18" xfId="1" applyNumberFormat="1" applyFont="1" applyBorder="1" applyAlignment="1">
      <alignment horizontal="center"/>
    </xf>
    <xf numFmtId="1" fontId="12" fillId="0" borderId="18" xfId="1" applyNumberFormat="1" applyFont="1" applyBorder="1" applyAlignment="1">
      <alignment horizontal="center"/>
    </xf>
    <xf numFmtId="0" fontId="0" fillId="0" borderId="23" xfId="1" applyFont="1" applyBorder="1" applyAlignment="1">
      <alignment horizontal="center"/>
    </xf>
    <xf numFmtId="0" fontId="0" fillId="0" borderId="22" xfId="1" applyFont="1" applyBorder="1" applyAlignment="1">
      <alignment horizontal="center"/>
    </xf>
    <xf numFmtId="0" fontId="0" fillId="0" borderId="24" xfId="1" applyFont="1" applyBorder="1"/>
    <xf numFmtId="0" fontId="0" fillId="0" borderId="12" xfId="1" applyFont="1" applyBorder="1"/>
    <xf numFmtId="0" fontId="3" fillId="0" borderId="1" xfId="1" applyFont="1" applyBorder="1" applyAlignment="1">
      <alignment horizontal="left"/>
    </xf>
    <xf numFmtId="0" fontId="3" fillId="0" borderId="2" xfId="1" applyFont="1" applyBorder="1" applyAlignment="1">
      <alignment horizontal="left"/>
    </xf>
    <xf numFmtId="0" fontId="3" fillId="0" borderId="24" xfId="1" applyFont="1" applyBorder="1" applyAlignment="1">
      <alignment horizontal="left"/>
    </xf>
    <xf numFmtId="0" fontId="0" fillId="0" borderId="3" xfId="1" applyFont="1" applyBorder="1" applyAlignment="1">
      <alignment horizontal="right" vertical="center"/>
    </xf>
    <xf numFmtId="0" fontId="0" fillId="0" borderId="0" xfId="1" applyFont="1" applyBorder="1" applyAlignment="1">
      <alignment horizontal="right" vertical="center"/>
    </xf>
    <xf numFmtId="0" fontId="8" fillId="0" borderId="3" xfId="1" applyFont="1" applyBorder="1" applyAlignment="1">
      <alignment horizontal="left"/>
    </xf>
    <xf numFmtId="0" fontId="8" fillId="0" borderId="0" xfId="1" applyFont="1" applyBorder="1" applyAlignment="1">
      <alignment horizontal="left"/>
    </xf>
    <xf numFmtId="0" fontId="8" fillId="0" borderId="12" xfId="1" applyFont="1" applyBorder="1" applyAlignment="1">
      <alignment horizontal="left"/>
    </xf>
    <xf numFmtId="0" fontId="2" fillId="0" borderId="7" xfId="1" applyFont="1" applyBorder="1" applyAlignment="1" applyProtection="1">
      <alignment horizontal="left"/>
    </xf>
    <xf numFmtId="0" fontId="2" fillId="0" borderId="8" xfId="1" applyFont="1" applyBorder="1" applyAlignment="1" applyProtection="1">
      <alignment horizontal="left"/>
    </xf>
    <xf numFmtId="0" fontId="2" fillId="0" borderId="31" xfId="1" applyFont="1" applyBorder="1" applyAlignment="1" applyProtection="1">
      <alignment horizontal="left"/>
    </xf>
    <xf numFmtId="0" fontId="0" fillId="3" borderId="13" xfId="1" applyFont="1" applyFill="1" applyBorder="1" applyAlignment="1">
      <alignment horizontal="center"/>
    </xf>
    <xf numFmtId="0" fontId="0" fillId="3" borderId="32" xfId="1" applyFont="1" applyFill="1" applyBorder="1" applyAlignment="1">
      <alignment horizontal="center"/>
    </xf>
    <xf numFmtId="0" fontId="0" fillId="3" borderId="33" xfId="1" applyFont="1" applyFill="1" applyBorder="1" applyAlignment="1">
      <alignment horizontal="center"/>
    </xf>
    <xf numFmtId="0" fontId="11" fillId="0" borderId="34" xfId="1" applyFont="1" applyBorder="1" applyAlignment="1">
      <alignment horizontal="left"/>
    </xf>
    <xf numFmtId="0" fontId="11" fillId="0" borderId="35" xfId="1" applyFont="1" applyBorder="1" applyAlignment="1">
      <alignment horizontal="left"/>
    </xf>
    <xf numFmtId="0" fontId="11" fillId="0" borderId="36" xfId="1" applyFont="1" applyBorder="1" applyAlignment="1">
      <alignment horizontal="left"/>
    </xf>
    <xf numFmtId="0" fontId="8" fillId="0" borderId="1" xfId="1" applyFont="1" applyBorder="1" applyAlignment="1">
      <alignment horizontal="left"/>
    </xf>
    <xf numFmtId="0" fontId="8" fillId="0" borderId="2" xfId="1" applyFont="1" applyBorder="1" applyAlignment="1">
      <alignment horizontal="left"/>
    </xf>
    <xf numFmtId="0" fontId="8" fillId="0" borderId="24" xfId="1" applyFont="1" applyBorder="1" applyAlignment="1">
      <alignment horizontal="left"/>
    </xf>
    <xf numFmtId="0" fontId="4" fillId="0" borderId="3" xfId="1" applyFont="1" applyBorder="1" applyAlignment="1">
      <alignment horizontal="left"/>
    </xf>
    <xf numFmtId="0" fontId="4" fillId="0" borderId="0" xfId="1" applyFont="1" applyBorder="1" applyAlignment="1">
      <alignment horizontal="left"/>
    </xf>
    <xf numFmtId="0" fontId="4" fillId="0" borderId="12" xfId="1" applyFont="1" applyBorder="1" applyAlignment="1">
      <alignment horizontal="left"/>
    </xf>
    <xf numFmtId="0" fontId="5" fillId="0" borderId="0" xfId="1" applyFont="1" applyBorder="1" applyAlignment="1">
      <alignment horizontal="left"/>
    </xf>
    <xf numFmtId="0" fontId="5" fillId="0" borderId="12" xfId="1" applyFont="1" applyBorder="1" applyAlignment="1">
      <alignment horizontal="left"/>
    </xf>
    <xf numFmtId="0" fontId="6" fillId="0" borderId="3" xfId="1" applyFont="1" applyBorder="1" applyAlignment="1">
      <alignment horizontal="left"/>
    </xf>
    <xf numFmtId="0" fontId="6" fillId="0" borderId="0" xfId="1" applyFont="1" applyBorder="1" applyAlignment="1">
      <alignment horizontal="left"/>
    </xf>
    <xf numFmtId="0" fontId="6" fillId="0" borderId="12" xfId="1" applyFont="1" applyBorder="1" applyAlignment="1">
      <alignment horizontal="left"/>
    </xf>
    <xf numFmtId="0" fontId="0" fillId="0" borderId="4" xfId="1" applyFont="1" applyBorder="1" applyAlignment="1">
      <alignment horizontal="right"/>
    </xf>
    <xf numFmtId="0" fontId="0" fillId="0" borderId="6" xfId="1" applyFont="1" applyBorder="1" applyAlignment="1">
      <alignment horizontal="right"/>
    </xf>
    <xf numFmtId="0" fontId="2" fillId="3" borderId="25" xfId="1" applyFont="1" applyFill="1" applyBorder="1" applyAlignment="1">
      <alignment horizontal="center"/>
    </xf>
    <xf numFmtId="0" fontId="2" fillId="3" borderId="26" xfId="1" applyFont="1" applyFill="1" applyBorder="1" applyAlignment="1">
      <alignment horizontal="center"/>
    </xf>
    <xf numFmtId="0" fontId="0" fillId="3" borderId="27" xfId="1" applyFont="1" applyFill="1" applyBorder="1" applyAlignment="1">
      <alignment horizontal="left"/>
    </xf>
    <xf numFmtId="0" fontId="0" fillId="3" borderId="28" xfId="1" applyFont="1" applyFill="1" applyBorder="1" applyAlignment="1">
      <alignment horizontal="left"/>
    </xf>
    <xf numFmtId="0" fontId="0" fillId="3" borderId="29" xfId="1" applyFont="1" applyFill="1" applyBorder="1" applyAlignment="1">
      <alignment horizontal="left"/>
    </xf>
    <xf numFmtId="0" fontId="8" fillId="0" borderId="3" xfId="1" applyFont="1" applyBorder="1" applyAlignment="1">
      <alignment horizontal="left" vertical="top" wrapText="1"/>
    </xf>
    <xf numFmtId="0" fontId="4" fillId="0" borderId="0" xfId="1" applyFont="1" applyBorder="1" applyAlignment="1">
      <alignment horizontal="left" vertical="top" wrapText="1"/>
    </xf>
    <xf numFmtId="0" fontId="4" fillId="0" borderId="12" xfId="1" applyFont="1" applyBorder="1" applyAlignment="1">
      <alignment horizontal="left" vertical="top" wrapText="1"/>
    </xf>
    <xf numFmtId="0" fontId="8" fillId="0" borderId="0" xfId="1" applyFont="1" applyBorder="1" applyAlignment="1">
      <alignment horizontal="left" vertical="top" wrapText="1"/>
    </xf>
    <xf numFmtId="0" fontId="8" fillId="0" borderId="12" xfId="1" applyFont="1" applyBorder="1" applyAlignment="1">
      <alignment horizontal="left" vertical="top" wrapText="1"/>
    </xf>
    <xf numFmtId="0" fontId="10" fillId="0" borderId="4" xfId="1" applyFont="1" applyBorder="1" applyAlignment="1">
      <alignment horizontal="center" wrapText="1"/>
    </xf>
    <xf numFmtId="0" fontId="10" fillId="0" borderId="6" xfId="1" applyFont="1" applyBorder="1" applyAlignment="1">
      <alignment horizontal="center" wrapText="1"/>
    </xf>
    <xf numFmtId="0" fontId="10" fillId="0" borderId="5" xfId="1" applyFont="1" applyBorder="1" applyAlignment="1">
      <alignment horizontal="center" wrapText="1"/>
    </xf>
    <xf numFmtId="0" fontId="0" fillId="0" borderId="25" xfId="1" applyFont="1" applyBorder="1" applyAlignment="1">
      <alignment horizontal="right"/>
    </xf>
    <xf numFmtId="0" fontId="0" fillId="0" borderId="30" xfId="1" applyFont="1" applyBorder="1" applyAlignment="1">
      <alignment horizontal="right"/>
    </xf>
  </cellXfs>
  <cellStyles count="2">
    <cellStyle name="N1" xfId="1"/>
    <cellStyle name="Normal" xfId="0" builtinId="0"/>
  </cellStyles>
  <dxfs count="5">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xdr:col>
      <xdr:colOff>666750</xdr:colOff>
      <xdr:row>4</xdr:row>
      <xdr:rowOff>95250</xdr:rowOff>
    </xdr:to>
    <xdr:pic>
      <xdr:nvPicPr>
        <xdr:cNvPr id="102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8288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3</xdr:col>
      <xdr:colOff>1152525</xdr:colOff>
      <xdr:row>7</xdr:row>
      <xdr:rowOff>247650</xdr:rowOff>
    </xdr:to>
    <xdr:pic>
      <xdr:nvPicPr>
        <xdr:cNvPr id="102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00250"/>
          <a:ext cx="40005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19050</xdr:rowOff>
    </xdr:from>
    <xdr:to>
      <xdr:col>3</xdr:col>
      <xdr:colOff>647700</xdr:colOff>
      <xdr:row>6</xdr:row>
      <xdr:rowOff>9525</xdr:rowOff>
    </xdr:to>
    <xdr:pic>
      <xdr:nvPicPr>
        <xdr:cNvPr id="102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276350"/>
          <a:ext cx="349567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323850</xdr:colOff>
      <xdr:row>5</xdr:row>
      <xdr:rowOff>9525</xdr:rowOff>
    </xdr:from>
    <xdr:to>
      <xdr:col>7</xdr:col>
      <xdr:colOff>19050</xdr:colOff>
      <xdr:row>6</xdr:row>
      <xdr:rowOff>0</xdr:rowOff>
    </xdr:to>
    <xdr:pic>
      <xdr:nvPicPr>
        <xdr:cNvPr id="102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71825" y="1266825"/>
          <a:ext cx="349567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409575</xdr:colOff>
      <xdr:row>5</xdr:row>
      <xdr:rowOff>9525</xdr:rowOff>
    </xdr:from>
    <xdr:to>
      <xdr:col>11</xdr:col>
      <xdr:colOff>19050</xdr:colOff>
      <xdr:row>6</xdr:row>
      <xdr:rowOff>0</xdr:rowOff>
    </xdr:to>
    <xdr:pic>
      <xdr:nvPicPr>
        <xdr:cNvPr id="1029" name="Pictur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81750" y="1266825"/>
          <a:ext cx="29718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30</xdr:row>
      <xdr:rowOff>9525</xdr:rowOff>
    </xdr:from>
    <xdr:to>
      <xdr:col>3</xdr:col>
      <xdr:colOff>819150</xdr:colOff>
      <xdr:row>31</xdr:row>
      <xdr:rowOff>0</xdr:rowOff>
    </xdr:to>
    <xdr:pic>
      <xdr:nvPicPr>
        <xdr:cNvPr id="1030"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25" y="6572250"/>
          <a:ext cx="365760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466725</xdr:colOff>
      <xdr:row>30</xdr:row>
      <xdr:rowOff>9525</xdr:rowOff>
    </xdr:from>
    <xdr:to>
      <xdr:col>7</xdr:col>
      <xdr:colOff>190500</xdr:colOff>
      <xdr:row>31</xdr:row>
      <xdr:rowOff>0</xdr:rowOff>
    </xdr:to>
    <xdr:pic>
      <xdr:nvPicPr>
        <xdr:cNvPr id="1031" name="Picture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14700" y="6572250"/>
          <a:ext cx="35242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571500</xdr:colOff>
      <xdr:row>30</xdr:row>
      <xdr:rowOff>9525</xdr:rowOff>
    </xdr:from>
    <xdr:to>
      <xdr:col>11</xdr:col>
      <xdr:colOff>9525</xdr:colOff>
      <xdr:row>31</xdr:row>
      <xdr:rowOff>0</xdr:rowOff>
    </xdr:to>
    <xdr:pic>
      <xdr:nvPicPr>
        <xdr:cNvPr id="1032" name="Picture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543675" y="6572250"/>
          <a:ext cx="28003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695325</xdr:colOff>
      <xdr:row>8</xdr:row>
      <xdr:rowOff>0</xdr:rowOff>
    </xdr:to>
    <xdr:pic>
      <xdr:nvPicPr>
        <xdr:cNvPr id="1033" name="Picture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20125" y="2000250"/>
          <a:ext cx="69532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tabSelected="1" zoomScale="119" workbookViewId="0">
      <selection activeCell="D4" sqref="D4"/>
    </sheetView>
  </sheetViews>
  <sheetFormatPr defaultRowHeight="12.75" x14ac:dyDescent="0.2"/>
  <cols>
    <col min="1" max="1" width="17.85546875" customWidth="1"/>
    <col min="2" max="2" width="15" customWidth="1"/>
    <col min="3" max="3" width="9.85546875" customWidth="1"/>
    <col min="4" max="4" width="17.5703125" bestFit="1" customWidth="1"/>
    <col min="5" max="5" width="13.28515625" customWidth="1"/>
    <col min="6" max="6" width="16" customWidth="1"/>
    <col min="7" max="7" width="10.140625" customWidth="1"/>
    <col min="9" max="9" width="8.5703125" customWidth="1"/>
    <col min="10" max="10" width="11.85546875" bestFit="1" customWidth="1"/>
    <col min="11" max="11" width="10.7109375" customWidth="1"/>
  </cols>
  <sheetData>
    <row r="1" spans="1:11" ht="30.75" x14ac:dyDescent="0.45">
      <c r="A1" s="2"/>
      <c r="B1" s="3"/>
      <c r="C1" s="2"/>
      <c r="D1" s="57"/>
      <c r="E1" s="59" t="s">
        <v>27</v>
      </c>
      <c r="F1" s="60"/>
      <c r="G1" s="60"/>
      <c r="H1" s="60"/>
      <c r="I1" s="60"/>
      <c r="J1" s="60"/>
      <c r="K1" s="61"/>
    </row>
    <row r="2" spans="1:11" ht="16.899999999999999" customHeight="1" x14ac:dyDescent="0.2">
      <c r="A2" s="4"/>
      <c r="B2" s="1"/>
      <c r="C2" s="4"/>
      <c r="D2" s="58"/>
      <c r="E2" s="79" t="s">
        <v>0</v>
      </c>
      <c r="F2" s="80"/>
      <c r="G2" s="80"/>
      <c r="H2" s="80"/>
      <c r="I2" s="80"/>
      <c r="J2" s="80"/>
      <c r="K2" s="81"/>
    </row>
    <row r="3" spans="1:11" ht="21.75" customHeight="1" x14ac:dyDescent="0.25">
      <c r="A3" s="4"/>
      <c r="B3" s="1"/>
      <c r="C3" s="4"/>
      <c r="D3" s="58"/>
      <c r="E3" s="47" t="s">
        <v>1</v>
      </c>
      <c r="F3" s="82" t="s">
        <v>37</v>
      </c>
      <c r="G3" s="82"/>
      <c r="H3" s="82"/>
      <c r="I3" s="82"/>
      <c r="J3" s="82"/>
      <c r="K3" s="83"/>
    </row>
    <row r="4" spans="1:11" ht="21.75" customHeight="1" x14ac:dyDescent="0.2">
      <c r="A4" s="4"/>
      <c r="B4" s="1"/>
      <c r="C4" s="4"/>
      <c r="D4" s="58"/>
      <c r="E4" s="84" t="s">
        <v>38</v>
      </c>
      <c r="F4" s="85"/>
      <c r="G4" s="85"/>
      <c r="H4" s="85"/>
      <c r="I4" s="85"/>
      <c r="J4" s="85"/>
      <c r="K4" s="86"/>
    </row>
    <row r="5" spans="1:11" ht="8.25" customHeight="1" thickBot="1" x14ac:dyDescent="0.25">
      <c r="A5" s="5"/>
      <c r="B5" s="7"/>
      <c r="C5" s="5"/>
      <c r="D5" s="6"/>
      <c r="E5" s="5"/>
      <c r="F5" s="7"/>
      <c r="G5" s="7"/>
      <c r="H5" s="7"/>
      <c r="I5" s="7"/>
      <c r="J5" s="7"/>
      <c r="K5" s="6"/>
    </row>
    <row r="6" spans="1:11" ht="23.25" customHeight="1" thickBot="1" x14ac:dyDescent="0.25">
      <c r="A6" s="8"/>
      <c r="B6" s="9"/>
      <c r="C6" s="33"/>
      <c r="D6" s="33"/>
      <c r="E6" s="33"/>
      <c r="F6" s="33"/>
      <c r="G6" s="33"/>
      <c r="H6" s="33"/>
      <c r="I6" s="33"/>
      <c r="J6" s="33"/>
      <c r="K6" s="34"/>
    </row>
    <row r="7" spans="1:11" ht="35.450000000000003" customHeight="1" thickBot="1" x14ac:dyDescent="0.3">
      <c r="A7" s="10" t="s">
        <v>2</v>
      </c>
      <c r="B7" s="11" t="s">
        <v>3</v>
      </c>
      <c r="C7" s="11" t="s">
        <v>36</v>
      </c>
      <c r="D7" s="11" t="s">
        <v>35</v>
      </c>
      <c r="E7" s="12" t="s">
        <v>18</v>
      </c>
      <c r="F7" s="12" t="s">
        <v>19</v>
      </c>
      <c r="G7" s="12" t="s">
        <v>4</v>
      </c>
      <c r="H7" s="12" t="s">
        <v>5</v>
      </c>
      <c r="I7" s="12" t="s">
        <v>6</v>
      </c>
      <c r="J7" s="12" t="s">
        <v>7</v>
      </c>
      <c r="K7" s="13" t="s">
        <v>20</v>
      </c>
    </row>
    <row r="8" spans="1:11" ht="20.25" customHeight="1" thickTop="1" x14ac:dyDescent="0.25">
      <c r="A8" s="14"/>
      <c r="B8" s="15"/>
      <c r="C8" s="15"/>
      <c r="D8" s="15"/>
      <c r="E8" s="89" t="s">
        <v>8</v>
      </c>
      <c r="F8" s="90"/>
      <c r="G8" s="46">
        <v>35</v>
      </c>
      <c r="H8" s="29">
        <v>18.5</v>
      </c>
      <c r="I8" s="30">
        <v>5</v>
      </c>
      <c r="J8" s="31">
        <v>53.5</v>
      </c>
      <c r="K8" s="16"/>
    </row>
    <row r="9" spans="1:11" ht="15.75" x14ac:dyDescent="0.25">
      <c r="A9" s="52" t="s">
        <v>29</v>
      </c>
      <c r="B9" s="52" t="s">
        <v>30</v>
      </c>
      <c r="C9" s="54">
        <v>112</v>
      </c>
      <c r="D9" s="51" t="s">
        <v>31</v>
      </c>
      <c r="E9" s="53">
        <v>58.7</v>
      </c>
      <c r="F9" s="53">
        <v>13.3</v>
      </c>
      <c r="G9" s="53">
        <v>35.6</v>
      </c>
      <c r="H9" s="53">
        <v>19.2</v>
      </c>
      <c r="I9" s="53">
        <v>4.7</v>
      </c>
      <c r="J9" s="53">
        <v>54.8</v>
      </c>
      <c r="K9" s="35">
        <f>ROUND($K$38+0.5+(G9-$G$8)*((0.0009*K$39)-0.03)+(H9-$H$8)*(0.6)*($K$40), 2)</f>
        <v>10.33</v>
      </c>
    </row>
    <row r="10" spans="1:11" ht="15.75" x14ac:dyDescent="0.25">
      <c r="A10" s="52" t="s">
        <v>29</v>
      </c>
      <c r="B10" s="52" t="s">
        <v>30</v>
      </c>
      <c r="C10" s="54">
        <v>122</v>
      </c>
      <c r="D10" s="51" t="s">
        <v>31</v>
      </c>
      <c r="E10" s="53">
        <v>56.1</v>
      </c>
      <c r="F10" s="53">
        <v>13.2</v>
      </c>
      <c r="G10" s="53">
        <v>36.299999999999997</v>
      </c>
      <c r="H10" s="53">
        <v>19.2</v>
      </c>
      <c r="I10" s="53">
        <v>4.5999999999999996</v>
      </c>
      <c r="J10" s="53">
        <v>55.5</v>
      </c>
      <c r="K10" s="35">
        <f>ROUND($K$38+0.5+(G10-$G$8)*((0.0009*K$39)-0.03)+(H10-$H$8)*(0.6)*($K$40), 2)</f>
        <v>10.52</v>
      </c>
    </row>
    <row r="11" spans="1:11" ht="15.75" x14ac:dyDescent="0.25">
      <c r="A11" s="52" t="s">
        <v>29</v>
      </c>
      <c r="B11" s="52" t="s">
        <v>30</v>
      </c>
      <c r="C11" s="54">
        <v>132</v>
      </c>
      <c r="D11" s="51" t="s">
        <v>31</v>
      </c>
      <c r="E11" s="53">
        <v>56.7</v>
      </c>
      <c r="F11" s="53">
        <v>13.3</v>
      </c>
      <c r="G11" s="53">
        <v>35.4</v>
      </c>
      <c r="H11" s="53">
        <v>19.2</v>
      </c>
      <c r="I11" s="53">
        <v>4.7</v>
      </c>
      <c r="J11" s="53">
        <v>54.6</v>
      </c>
      <c r="K11" s="35">
        <f>ROUND($K$38+0.5+(G11-$G$8)*((0.0009*K$39)-0.03)+(H11-$H$8)*(0.6)*($K$40), 2)</f>
        <v>10.28</v>
      </c>
    </row>
    <row r="12" spans="1:11" ht="15.75" x14ac:dyDescent="0.25">
      <c r="A12" s="52" t="s">
        <v>29</v>
      </c>
      <c r="B12" s="52" t="s">
        <v>30</v>
      </c>
      <c r="C12" s="54">
        <v>142</v>
      </c>
      <c r="D12" s="51" t="s">
        <v>31</v>
      </c>
      <c r="E12" s="53">
        <v>58.9</v>
      </c>
      <c r="F12" s="53">
        <v>13.9</v>
      </c>
      <c r="G12" s="53">
        <v>35.9</v>
      </c>
      <c r="H12" s="53">
        <v>19.100000000000001</v>
      </c>
      <c r="I12" s="53">
        <v>4.5999999999999996</v>
      </c>
      <c r="J12" s="53">
        <v>55</v>
      </c>
      <c r="K12" s="35">
        <f>ROUND($K$38+0.5+(G12-$G$8)*((0.0009*K$39)-0.03)+(H12-$H$8)*(0.6)*($K$40), 2)</f>
        <v>10.39</v>
      </c>
    </row>
    <row r="13" spans="1:11" ht="15.75" x14ac:dyDescent="0.25">
      <c r="A13" s="52"/>
      <c r="B13" s="52"/>
      <c r="C13" s="54"/>
      <c r="D13" s="51"/>
      <c r="E13" s="53"/>
      <c r="F13" s="53"/>
      <c r="G13" s="53"/>
      <c r="H13" s="53"/>
      <c r="I13" s="53"/>
      <c r="J13" s="53"/>
      <c r="K13" s="53"/>
    </row>
    <row r="14" spans="1:11" ht="15.75" x14ac:dyDescent="0.25">
      <c r="A14" s="52" t="s">
        <v>29</v>
      </c>
      <c r="B14" s="52" t="s">
        <v>30</v>
      </c>
      <c r="C14" s="54">
        <v>113</v>
      </c>
      <c r="D14" s="51" t="s">
        <v>32</v>
      </c>
      <c r="E14" s="53">
        <v>58</v>
      </c>
      <c r="F14" s="53">
        <v>13.3</v>
      </c>
      <c r="G14" s="53">
        <v>36.1</v>
      </c>
      <c r="H14" s="53">
        <v>18.8</v>
      </c>
      <c r="I14" s="53">
        <v>4.7</v>
      </c>
      <c r="J14" s="53">
        <v>54.9</v>
      </c>
      <c r="K14" s="35">
        <f>ROUND($K$38+0.5+(G14-$G$8)*((0.0009*K$39)-0.03)+(H14-$H$8)*(0.6)*($K$40), 2)</f>
        <v>10.37</v>
      </c>
    </row>
    <row r="15" spans="1:11" ht="15.75" x14ac:dyDescent="0.25">
      <c r="A15" s="52" t="s">
        <v>29</v>
      </c>
      <c r="B15" s="52" t="s">
        <v>30</v>
      </c>
      <c r="C15" s="54">
        <v>123</v>
      </c>
      <c r="D15" s="51" t="s">
        <v>32</v>
      </c>
      <c r="E15" s="53">
        <v>56.1</v>
      </c>
      <c r="F15" s="53">
        <v>13.3</v>
      </c>
      <c r="G15" s="53">
        <v>36.299999999999997</v>
      </c>
      <c r="H15" s="53">
        <v>19</v>
      </c>
      <c r="I15" s="53">
        <v>4.5999999999999996</v>
      </c>
      <c r="J15" s="53">
        <v>55.3</v>
      </c>
      <c r="K15" s="35">
        <f>ROUND($K$38+0.5+(G15-$G$8)*((0.0009*K$39)-0.03)+(H15-$H$8)*(0.6)*($K$40), 2)</f>
        <v>10.48</v>
      </c>
    </row>
    <row r="16" spans="1:11" ht="15.75" x14ac:dyDescent="0.25">
      <c r="A16" s="52" t="s">
        <v>29</v>
      </c>
      <c r="B16" s="52" t="s">
        <v>30</v>
      </c>
      <c r="C16" s="54">
        <v>133</v>
      </c>
      <c r="D16" s="51" t="s">
        <v>32</v>
      </c>
      <c r="E16" s="53">
        <v>50</v>
      </c>
      <c r="F16" s="53">
        <v>13.6</v>
      </c>
      <c r="G16" s="53">
        <v>35.6</v>
      </c>
      <c r="H16" s="53">
        <v>19</v>
      </c>
      <c r="I16" s="53">
        <v>4.7</v>
      </c>
      <c r="J16" s="53">
        <v>54.6</v>
      </c>
      <c r="K16" s="35">
        <f>ROUND($K$38+0.5+(G16-$G$8)*((0.0009*K$39)-0.03)+(H16-$H$8)*(0.6)*($K$40), 2)</f>
        <v>10.28</v>
      </c>
    </row>
    <row r="17" spans="1:11" ht="15.75" x14ac:dyDescent="0.25">
      <c r="A17" s="52" t="s">
        <v>29</v>
      </c>
      <c r="B17" s="52" t="s">
        <v>30</v>
      </c>
      <c r="C17" s="54">
        <v>143</v>
      </c>
      <c r="D17" s="51" t="s">
        <v>32</v>
      </c>
      <c r="E17" s="53">
        <v>59.1</v>
      </c>
      <c r="F17" s="53">
        <v>13.6</v>
      </c>
      <c r="G17" s="53">
        <v>35.6</v>
      </c>
      <c r="H17" s="53">
        <v>19</v>
      </c>
      <c r="I17" s="53">
        <v>4.7</v>
      </c>
      <c r="J17" s="53">
        <v>54.6</v>
      </c>
      <c r="K17" s="35">
        <f>ROUND($K$38+0.5+(G17-$G$8)*((0.0009*K$39)-0.03)+(H17-$H$8)*(0.6)*($K$40), 2)</f>
        <v>10.28</v>
      </c>
    </row>
    <row r="18" spans="1:11" ht="15.75" x14ac:dyDescent="0.25">
      <c r="A18" s="52"/>
      <c r="B18" s="52"/>
      <c r="C18" s="54"/>
      <c r="D18" s="51"/>
      <c r="E18" s="53"/>
      <c r="F18" s="53"/>
      <c r="G18" s="53"/>
      <c r="H18" s="53"/>
      <c r="I18" s="53"/>
      <c r="J18" s="53"/>
      <c r="K18" s="53"/>
    </row>
    <row r="19" spans="1:11" ht="15.75" x14ac:dyDescent="0.25">
      <c r="A19" s="52" t="s">
        <v>29</v>
      </c>
      <c r="B19" s="52" t="s">
        <v>30</v>
      </c>
      <c r="C19" s="54">
        <v>114</v>
      </c>
      <c r="D19" s="51" t="s">
        <v>33</v>
      </c>
      <c r="E19" s="53">
        <v>57.4</v>
      </c>
      <c r="F19" s="53">
        <v>13.2</v>
      </c>
      <c r="G19" s="53">
        <v>36.4</v>
      </c>
      <c r="H19" s="53">
        <v>18.899999999999999</v>
      </c>
      <c r="I19" s="53">
        <v>4.5999999999999996</v>
      </c>
      <c r="J19" s="53">
        <v>55.3</v>
      </c>
      <c r="K19" s="35">
        <f>ROUND($K$38+0.5+(G19-$G$8)*((0.0009*K$39)-0.03)+(H19-$H$8)*(0.6)*($K$40), 2)</f>
        <v>10.48</v>
      </c>
    </row>
    <row r="20" spans="1:11" ht="15.75" x14ac:dyDescent="0.25">
      <c r="A20" s="52" t="s">
        <v>29</v>
      </c>
      <c r="B20" s="52" t="s">
        <v>30</v>
      </c>
      <c r="C20" s="54">
        <v>124</v>
      </c>
      <c r="D20" s="51" t="s">
        <v>33</v>
      </c>
      <c r="E20" s="53">
        <v>54.8</v>
      </c>
      <c r="F20" s="53">
        <v>13.2</v>
      </c>
      <c r="G20" s="53">
        <v>36.1</v>
      </c>
      <c r="H20" s="53">
        <v>19.100000000000001</v>
      </c>
      <c r="I20" s="53">
        <v>4.5999999999999996</v>
      </c>
      <c r="J20" s="53">
        <v>55.2</v>
      </c>
      <c r="K20" s="35">
        <f>ROUND($K$38+0.5+(G20-$G$8)*((0.0009*K$39)-0.03)+(H20-$H$8)*(0.6)*($K$40), 2)</f>
        <v>10.45</v>
      </c>
    </row>
    <row r="21" spans="1:11" ht="15.75" x14ac:dyDescent="0.25">
      <c r="A21" s="52" t="s">
        <v>29</v>
      </c>
      <c r="B21" s="52" t="s">
        <v>30</v>
      </c>
      <c r="C21" s="54">
        <v>134</v>
      </c>
      <c r="D21" s="51" t="s">
        <v>33</v>
      </c>
      <c r="E21" s="53">
        <v>51.9</v>
      </c>
      <c r="F21" s="53">
        <v>13.7</v>
      </c>
      <c r="G21" s="53">
        <v>35.799999999999997</v>
      </c>
      <c r="H21" s="53">
        <v>19.2</v>
      </c>
      <c r="I21" s="53">
        <v>4.7</v>
      </c>
      <c r="J21" s="53">
        <v>55</v>
      </c>
      <c r="K21" s="35">
        <f>ROUND($K$38+0.5+(G21-$G$8)*((0.0009*K$39)-0.03)+(H21-$H$8)*(0.6)*($K$40), 2)</f>
        <v>10.39</v>
      </c>
    </row>
    <row r="22" spans="1:11" ht="15.75" x14ac:dyDescent="0.25">
      <c r="A22" s="52" t="s">
        <v>29</v>
      </c>
      <c r="B22" s="52" t="s">
        <v>30</v>
      </c>
      <c r="C22" s="54">
        <v>144</v>
      </c>
      <c r="D22" s="51" t="s">
        <v>33</v>
      </c>
      <c r="E22" s="53">
        <v>61.9</v>
      </c>
      <c r="F22" s="53">
        <v>13.3</v>
      </c>
      <c r="G22" s="53">
        <v>36.200000000000003</v>
      </c>
      <c r="H22" s="53">
        <v>18.899999999999999</v>
      </c>
      <c r="I22" s="53">
        <v>4.7</v>
      </c>
      <c r="J22" s="53">
        <v>55.1</v>
      </c>
      <c r="K22" s="35">
        <f>ROUND($K$38+0.5+(G22-$G$8)*((0.0009*K$39)-0.03)+(H22-$H$8)*(0.6)*($K$40), 2)</f>
        <v>10.43</v>
      </c>
    </row>
    <row r="23" spans="1:11" ht="15.75" x14ac:dyDescent="0.25">
      <c r="A23" s="52"/>
      <c r="B23" s="52"/>
      <c r="C23" s="54"/>
      <c r="D23" s="51"/>
      <c r="E23" s="53"/>
      <c r="F23" s="53"/>
      <c r="G23" s="53"/>
      <c r="H23" s="53"/>
      <c r="I23" s="53"/>
      <c r="J23" s="53"/>
      <c r="K23" s="53"/>
    </row>
    <row r="24" spans="1:11" ht="15.75" x14ac:dyDescent="0.25">
      <c r="A24" s="52" t="s">
        <v>29</v>
      </c>
      <c r="B24" s="52" t="s">
        <v>30</v>
      </c>
      <c r="C24" s="54">
        <v>115</v>
      </c>
      <c r="D24" s="51" t="s">
        <v>34</v>
      </c>
      <c r="E24" s="53">
        <v>57.4</v>
      </c>
      <c r="F24" s="53">
        <v>13.3</v>
      </c>
      <c r="G24" s="53">
        <v>36.1</v>
      </c>
      <c r="H24" s="53">
        <v>19.100000000000001</v>
      </c>
      <c r="I24" s="53">
        <v>4.5999999999999996</v>
      </c>
      <c r="J24" s="53">
        <v>55.2</v>
      </c>
      <c r="K24" s="35">
        <f>ROUND($K$38+0.5+(G24-$G$8)*((0.0009*K$39)-0.03)+(H24-$H$8)*(0.6)*($K$40), 2)</f>
        <v>10.45</v>
      </c>
    </row>
    <row r="25" spans="1:11" ht="15.75" x14ac:dyDescent="0.25">
      <c r="A25" s="52" t="s">
        <v>29</v>
      </c>
      <c r="B25" s="52" t="s">
        <v>30</v>
      </c>
      <c r="C25" s="54">
        <v>125</v>
      </c>
      <c r="D25" s="51" t="s">
        <v>34</v>
      </c>
      <c r="E25" s="53">
        <v>52.8</v>
      </c>
      <c r="F25" s="53">
        <v>13.3</v>
      </c>
      <c r="G25" s="53">
        <v>35.700000000000003</v>
      </c>
      <c r="H25" s="53">
        <v>19.2</v>
      </c>
      <c r="I25" s="53">
        <v>4.7</v>
      </c>
      <c r="J25" s="53">
        <v>54.9</v>
      </c>
      <c r="K25" s="35">
        <f>ROUND($K$38+0.5+(G25-$G$8)*((0.0009*K$39)-0.03)+(H25-$H$8)*(0.6)*($K$40), 2)</f>
        <v>10.36</v>
      </c>
    </row>
    <row r="26" spans="1:11" ht="15.75" x14ac:dyDescent="0.25">
      <c r="A26" s="52" t="s">
        <v>29</v>
      </c>
      <c r="B26" s="52" t="s">
        <v>30</v>
      </c>
      <c r="C26" s="54">
        <v>135</v>
      </c>
      <c r="D26" s="51" t="s">
        <v>34</v>
      </c>
      <c r="E26" s="53">
        <v>53.3</v>
      </c>
      <c r="F26" s="53">
        <v>13.6</v>
      </c>
      <c r="G26" s="53">
        <v>35.700000000000003</v>
      </c>
      <c r="H26" s="53">
        <v>19.3</v>
      </c>
      <c r="I26" s="53">
        <v>4.7</v>
      </c>
      <c r="J26" s="53">
        <v>55</v>
      </c>
      <c r="K26" s="35">
        <f>ROUND($K$38+0.5+(G26-$G$8)*((0.0009*K$39)-0.03)+(H26-$H$8)*(0.6)*($K$40), 2)</f>
        <v>10.38</v>
      </c>
    </row>
    <row r="27" spans="1:11" ht="15.75" x14ac:dyDescent="0.25">
      <c r="A27" s="52" t="s">
        <v>29</v>
      </c>
      <c r="B27" s="52" t="s">
        <v>30</v>
      </c>
      <c r="C27" s="54">
        <v>145</v>
      </c>
      <c r="D27" s="51" t="s">
        <v>34</v>
      </c>
      <c r="E27" s="53">
        <v>59.1</v>
      </c>
      <c r="F27" s="53">
        <v>13.6</v>
      </c>
      <c r="G27" s="53">
        <v>35.9</v>
      </c>
      <c r="H27" s="53">
        <v>18.8</v>
      </c>
      <c r="I27" s="53">
        <v>4.7</v>
      </c>
      <c r="J27" s="53">
        <v>54.7</v>
      </c>
      <c r="K27" s="35">
        <f>ROUND($K$38+0.5+(G27-$G$8)*((0.0009*K$39)-0.03)+(H27-$H$8)*(0.6)*($K$40), 2)</f>
        <v>10.32</v>
      </c>
    </row>
    <row r="28" spans="1:11" x14ac:dyDescent="0.2">
      <c r="A28" s="40"/>
      <c r="B28" s="40"/>
      <c r="C28" s="40"/>
      <c r="D28" s="40"/>
      <c r="E28" s="53"/>
      <c r="F28" s="53"/>
      <c r="G28" s="53"/>
      <c r="H28" s="53"/>
      <c r="I28" s="53"/>
      <c r="J28" s="53"/>
      <c r="K28" s="53"/>
    </row>
    <row r="29" spans="1:11" ht="13.5" thickBot="1" x14ac:dyDescent="0.25">
      <c r="A29" s="91" t="s">
        <v>9</v>
      </c>
      <c r="B29" s="92"/>
      <c r="C29" s="92"/>
      <c r="D29" s="92"/>
      <c r="E29" s="92"/>
      <c r="F29" s="92"/>
      <c r="G29" s="92"/>
      <c r="H29" s="92"/>
      <c r="I29" s="92"/>
      <c r="J29" s="92"/>
      <c r="K29" s="93"/>
    </row>
    <row r="30" spans="1:11" ht="13.5" thickBot="1" x14ac:dyDescent="0.25">
      <c r="A30" s="55" t="s">
        <v>29</v>
      </c>
      <c r="B30" s="56" t="s">
        <v>30</v>
      </c>
      <c r="C30" s="36"/>
      <c r="D30" s="36"/>
      <c r="E30" s="37">
        <v>55.9</v>
      </c>
      <c r="F30" s="37">
        <v>13.3</v>
      </c>
      <c r="G30" s="38">
        <v>36.200000000000003</v>
      </c>
      <c r="H30" s="38">
        <v>18.899999999999999</v>
      </c>
      <c r="I30" s="38">
        <v>4.7</v>
      </c>
      <c r="J30" s="39">
        <v>55.1</v>
      </c>
      <c r="K30" s="35">
        <f>ROUND($K$38+0.5+(G30-$G$8)*((0.0009*K$39)-0.03)+(H30-$H$8)*(0.6)*($K$40), 2)</f>
        <v>10.43</v>
      </c>
    </row>
    <row r="31" spans="1:11" ht="23.25" customHeight="1" thickBot="1" x14ac:dyDescent="0.25">
      <c r="A31" s="32"/>
      <c r="B31" s="33"/>
      <c r="C31" s="33"/>
      <c r="D31" s="33"/>
      <c r="E31" s="33"/>
      <c r="F31" s="33"/>
      <c r="G31" s="33"/>
      <c r="H31" s="33"/>
      <c r="I31" s="33"/>
      <c r="J31" s="33"/>
      <c r="K31" s="34"/>
    </row>
    <row r="32" spans="1:11" ht="17.25" x14ac:dyDescent="0.25">
      <c r="A32" s="17" t="s">
        <v>14</v>
      </c>
      <c r="B32" s="18"/>
      <c r="C32" s="18"/>
      <c r="D32" s="18"/>
      <c r="E32" s="19">
        <f t="shared" ref="E32:K32" si="0">AVERAGE(E9:E28)</f>
        <v>56.387499999999989</v>
      </c>
      <c r="F32" s="19">
        <f t="shared" si="0"/>
        <v>13.418749999999999</v>
      </c>
      <c r="G32" s="19">
        <f t="shared" si="0"/>
        <v>35.918750000000003</v>
      </c>
      <c r="H32" s="19">
        <f t="shared" si="0"/>
        <v>19.0625</v>
      </c>
      <c r="I32" s="19">
        <f t="shared" si="0"/>
        <v>4.6625000000000014</v>
      </c>
      <c r="J32" s="19">
        <f t="shared" si="0"/>
        <v>54.98125000000001</v>
      </c>
      <c r="K32" s="41">
        <f t="shared" si="0"/>
        <v>10.386875</v>
      </c>
    </row>
    <row r="33" spans="1:11" ht="17.25" x14ac:dyDescent="0.25">
      <c r="A33" s="20" t="s">
        <v>15</v>
      </c>
      <c r="B33" s="21"/>
      <c r="C33" s="21"/>
      <c r="D33" s="21"/>
      <c r="E33" s="22">
        <f t="shared" ref="E33:K33" si="1">STDEV(E9:E28)</f>
        <v>3.1362132155408915</v>
      </c>
      <c r="F33" s="22">
        <f t="shared" si="1"/>
        <v>0.21360009363293811</v>
      </c>
      <c r="G33" s="22">
        <f t="shared" si="1"/>
        <v>0.30379543555930244</v>
      </c>
      <c r="H33" s="22">
        <f t="shared" si="1"/>
        <v>0.15438048235879212</v>
      </c>
      <c r="I33" s="22">
        <f t="shared" si="1"/>
        <v>5.0000000000000266E-2</v>
      </c>
      <c r="J33" s="22">
        <f t="shared" si="1"/>
        <v>0.2762094615806388</v>
      </c>
      <c r="K33" s="42">
        <f t="shared" si="1"/>
        <v>7.6569685037008506E-2</v>
      </c>
    </row>
    <row r="34" spans="1:11" ht="17.25" x14ac:dyDescent="0.25">
      <c r="A34" s="23" t="s">
        <v>16</v>
      </c>
      <c r="B34" s="24"/>
      <c r="C34" s="24"/>
      <c r="D34" s="24"/>
      <c r="E34" s="25">
        <f t="shared" ref="E34:K34" si="2">MAX(E9:E28)</f>
        <v>61.9</v>
      </c>
      <c r="F34" s="25">
        <f t="shared" si="2"/>
        <v>13.9</v>
      </c>
      <c r="G34" s="25">
        <f t="shared" si="2"/>
        <v>36.4</v>
      </c>
      <c r="H34" s="25">
        <f t="shared" si="2"/>
        <v>19.3</v>
      </c>
      <c r="I34" s="25">
        <f t="shared" si="2"/>
        <v>4.7</v>
      </c>
      <c r="J34" s="25">
        <f t="shared" si="2"/>
        <v>55.5</v>
      </c>
      <c r="K34" s="43">
        <f t="shared" si="2"/>
        <v>10.52</v>
      </c>
    </row>
    <row r="35" spans="1:11" ht="18" thickBot="1" x14ac:dyDescent="0.3">
      <c r="A35" s="26" t="s">
        <v>17</v>
      </c>
      <c r="B35" s="27"/>
      <c r="C35" s="27"/>
      <c r="D35" s="27"/>
      <c r="E35" s="28">
        <f t="shared" ref="E35:K35" si="3">MIN(E9:E28)</f>
        <v>50</v>
      </c>
      <c r="F35" s="28">
        <f t="shared" si="3"/>
        <v>13.2</v>
      </c>
      <c r="G35" s="28">
        <f t="shared" si="3"/>
        <v>35.4</v>
      </c>
      <c r="H35" s="28">
        <f t="shared" si="3"/>
        <v>18.8</v>
      </c>
      <c r="I35" s="28">
        <f t="shared" si="3"/>
        <v>4.5999999999999996</v>
      </c>
      <c r="J35" s="28">
        <f t="shared" si="3"/>
        <v>54.6</v>
      </c>
      <c r="K35" s="44">
        <f t="shared" si="3"/>
        <v>10.28</v>
      </c>
    </row>
    <row r="36" spans="1:11" ht="15.75" thickBot="1" x14ac:dyDescent="0.3">
      <c r="A36" s="67" t="s">
        <v>10</v>
      </c>
      <c r="B36" s="68"/>
      <c r="C36" s="68"/>
      <c r="D36" s="68"/>
      <c r="E36" s="68"/>
      <c r="F36" s="68"/>
      <c r="G36" s="68"/>
      <c r="H36" s="69"/>
      <c r="I36" s="70"/>
      <c r="J36" s="71"/>
      <c r="K36" s="72"/>
    </row>
    <row r="37" spans="1:11" ht="18" thickBot="1" x14ac:dyDescent="0.3">
      <c r="A37" s="76" t="s">
        <v>11</v>
      </c>
      <c r="B37" s="77"/>
      <c r="C37" s="77"/>
      <c r="D37" s="77"/>
      <c r="E37" s="77"/>
      <c r="F37" s="77"/>
      <c r="G37" s="77"/>
      <c r="H37" s="78"/>
      <c r="I37" s="73" t="s">
        <v>21</v>
      </c>
      <c r="J37" s="74"/>
      <c r="K37" s="75"/>
    </row>
    <row r="38" spans="1:11" ht="18" customHeight="1" thickTop="1" x14ac:dyDescent="0.2">
      <c r="A38" s="64" t="s">
        <v>26</v>
      </c>
      <c r="B38" s="65"/>
      <c r="C38" s="65"/>
      <c r="D38" s="65"/>
      <c r="E38" s="65"/>
      <c r="F38" s="65"/>
      <c r="G38" s="65"/>
      <c r="H38" s="66"/>
      <c r="I38" s="102" t="s">
        <v>22</v>
      </c>
      <c r="J38" s="103"/>
      <c r="K38" s="45">
        <v>9.5</v>
      </c>
    </row>
    <row r="39" spans="1:11" ht="34.5" customHeight="1" x14ac:dyDescent="0.2">
      <c r="A39" s="94" t="s">
        <v>12</v>
      </c>
      <c r="B39" s="95"/>
      <c r="C39" s="95"/>
      <c r="D39" s="95"/>
      <c r="E39" s="95"/>
      <c r="F39" s="95"/>
      <c r="G39" s="95"/>
      <c r="H39" s="96"/>
      <c r="I39" s="62" t="s">
        <v>23</v>
      </c>
      <c r="J39" s="63"/>
      <c r="K39" s="48">
        <v>338</v>
      </c>
    </row>
    <row r="40" spans="1:11" ht="33" customHeight="1" x14ac:dyDescent="0.2">
      <c r="A40" s="94" t="s">
        <v>13</v>
      </c>
      <c r="B40" s="97"/>
      <c r="C40" s="97"/>
      <c r="D40" s="97"/>
      <c r="E40" s="97"/>
      <c r="F40" s="97"/>
      <c r="G40" s="97"/>
      <c r="H40" s="98"/>
      <c r="I40" s="62" t="s">
        <v>24</v>
      </c>
      <c r="J40" s="63"/>
      <c r="K40" s="50">
        <v>0.4</v>
      </c>
    </row>
    <row r="41" spans="1:11" ht="14.25" customHeight="1" thickBot="1" x14ac:dyDescent="0.25">
      <c r="A41" s="99" t="s">
        <v>28</v>
      </c>
      <c r="B41" s="100"/>
      <c r="C41" s="100"/>
      <c r="D41" s="100"/>
      <c r="E41" s="100"/>
      <c r="F41" s="100"/>
      <c r="G41" s="100"/>
      <c r="H41" s="101"/>
      <c r="I41" s="87" t="s">
        <v>25</v>
      </c>
      <c r="J41" s="88"/>
      <c r="K41" s="49">
        <v>6.5000000000000002E-2</v>
      </c>
    </row>
  </sheetData>
  <mergeCells count="18">
    <mergeCell ref="E4:K4"/>
    <mergeCell ref="I41:J41"/>
    <mergeCell ref="E8:F8"/>
    <mergeCell ref="A29:K29"/>
    <mergeCell ref="A39:H39"/>
    <mergeCell ref="A40:H40"/>
    <mergeCell ref="A41:H41"/>
    <mergeCell ref="I38:J38"/>
    <mergeCell ref="E1:K1"/>
    <mergeCell ref="I39:J39"/>
    <mergeCell ref="I40:J40"/>
    <mergeCell ref="A38:H38"/>
    <mergeCell ref="A36:H36"/>
    <mergeCell ref="I36:K36"/>
    <mergeCell ref="I37:K37"/>
    <mergeCell ref="A37:H37"/>
    <mergeCell ref="E2:K2"/>
    <mergeCell ref="F3:K3"/>
  </mergeCells>
  <phoneticPr fontId="0" type="noConversion"/>
  <conditionalFormatting sqref="F23:K23 E28:K28 F18:K18 F13:K13 E9:E27">
    <cfRule type="cellIs" dxfId="4" priority="1" stopIfTrue="1" operator="equal">
      <formula>$E$34</formula>
    </cfRule>
  </conditionalFormatting>
  <conditionalFormatting sqref="G24:G27 G19:G22 G14:G17 G9:G12">
    <cfRule type="cellIs" dxfId="3" priority="2" stopIfTrue="1" operator="equal">
      <formula>$G$34</formula>
    </cfRule>
  </conditionalFormatting>
  <conditionalFormatting sqref="H24:H27 H19:H22 H14:H17 H9:H12">
    <cfRule type="cellIs" dxfId="2" priority="3" stopIfTrue="1" operator="equal">
      <formula>$H$34</formula>
    </cfRule>
  </conditionalFormatting>
  <conditionalFormatting sqref="J24:J27 J19:J22 J14:J17 J9:J12">
    <cfRule type="cellIs" dxfId="1" priority="4" stopIfTrue="1" operator="equal">
      <formula>$J$34</formula>
    </cfRule>
  </conditionalFormatting>
  <conditionalFormatting sqref="K24:K27 K19:K22 K14:K17 K9:K12">
    <cfRule type="cellIs" dxfId="0" priority="5" stopIfTrue="1" operator="equal">
      <formula>$K$34</formula>
    </cfRule>
  </conditionalFormatting>
  <printOptions horizontalCentered="1" verticalCentered="1"/>
  <pageMargins left="0" right="0" top="0" bottom="0" header="0.5" footer="0.5"/>
  <pageSetup scale="8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Results</vt:lpstr>
      <vt:lpstr>Results!Print_Area</vt:lpstr>
    </vt:vector>
  </TitlesOfParts>
  <Company>Iowa State Univeristy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Hurburgh Jr.</dc:creator>
  <cp:lastModifiedBy>Warner, Kelsey D</cp:lastModifiedBy>
  <cp:lastPrinted>2010-09-29T14:53:14Z</cp:lastPrinted>
  <dcterms:created xsi:type="dcterms:W3CDTF">1998-10-01T19:23:01Z</dcterms:created>
  <dcterms:modified xsi:type="dcterms:W3CDTF">2016-04-18T17:52:53Z</dcterms:modified>
</cp:coreProperties>
</file>