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0" yWindow="2500" windowWidth="10300" windowHeight="4640" activeTab="0"/>
  </bookViews>
  <sheets>
    <sheet name="Results" sheetId="1" r:id="rId1"/>
    <sheet name="Sheet3" sheetId="2" r:id="rId2"/>
  </sheets>
  <definedNames>
    <definedName name="_xlnm.Print_Area" localSheetId="0">'Results'!$A$1:$I$45</definedName>
  </definedNames>
  <calcPr fullCalcOnLoad="1"/>
</workbook>
</file>

<file path=xl/sharedStrings.xml><?xml version="1.0" encoding="utf-8"?>
<sst xmlns="http://schemas.openxmlformats.org/spreadsheetml/2006/main" count="74" uniqueCount="58">
  <si>
    <t>ISU Grain Quality Laboratory</t>
  </si>
  <si>
    <t>Results:</t>
  </si>
  <si>
    <t>Varieties are listed in order from highest to lowest yield.</t>
  </si>
  <si>
    <t>Company</t>
  </si>
  <si>
    <t>Variety</t>
  </si>
  <si>
    <t>Protein      ( % )</t>
  </si>
  <si>
    <t>Oil                       ( % )</t>
  </si>
  <si>
    <t>Fiber         ( % )</t>
  </si>
  <si>
    <t>Sum (P+O)    ( % )</t>
  </si>
  <si>
    <t>Long Term Iowa Averages:</t>
  </si>
  <si>
    <t>Check Variety Information: (average values for check strips)</t>
  </si>
  <si>
    <t>YIELD, PROTEIN, OIL, FIBER, SUM BASIS 13% MOISTURE.</t>
  </si>
  <si>
    <r>
      <t>1</t>
    </r>
    <r>
      <rPr>
        <sz val="11"/>
        <rFont val="Arial"/>
        <family val="2"/>
      </rPr>
      <t xml:space="preserve"> Yield is check-adjusted in plots with check strips.</t>
    </r>
  </si>
  <si>
    <r>
      <t>3</t>
    </r>
    <r>
      <rPr>
        <sz val="11"/>
        <rFont val="Arial"/>
        <family val="2"/>
      </rPr>
      <t xml:space="preserve"> EPVB is the Estimated Processed Value per Bushel to be used for Feed. It is determined by soybean protein and oil content and the current market price for oil, meal, and hulls.</t>
    </r>
  </si>
  <si>
    <r>
      <t>4</t>
    </r>
    <r>
      <rPr>
        <sz val="11"/>
        <rFont val="Arial"/>
        <family val="2"/>
      </rPr>
      <t xml:space="preserve"> Averages, Standard Deviation, Maximum, and Minimum values were calculated from plot final results, not including check strips (where applicable).</t>
    </r>
  </si>
  <si>
    <r>
      <t>Averages</t>
    </r>
    <r>
      <rPr>
        <b/>
        <vertAlign val="superscript"/>
        <sz val="11"/>
        <rFont val="Arial"/>
        <family val="2"/>
      </rPr>
      <t>4</t>
    </r>
  </si>
  <si>
    <r>
      <t>Standard Deviation</t>
    </r>
    <r>
      <rPr>
        <b/>
        <vertAlign val="superscript"/>
        <sz val="11"/>
        <rFont val="Arial"/>
        <family val="2"/>
      </rPr>
      <t>4</t>
    </r>
  </si>
  <si>
    <r>
      <t>Maximum</t>
    </r>
    <r>
      <rPr>
        <b/>
        <vertAlign val="superscript"/>
        <sz val="11"/>
        <rFont val="Arial"/>
        <family val="2"/>
      </rPr>
      <t>4</t>
    </r>
  </si>
  <si>
    <r>
      <t>Minimum</t>
    </r>
    <r>
      <rPr>
        <b/>
        <vertAlign val="superscript"/>
        <sz val="11"/>
        <rFont val="Arial"/>
        <family val="2"/>
      </rPr>
      <t>4</t>
    </r>
  </si>
  <si>
    <r>
      <t>Yield</t>
    </r>
    <r>
      <rPr>
        <b/>
        <vertAlign val="superscript"/>
        <sz val="11"/>
        <rFont val="Arial"/>
        <family val="2"/>
      </rPr>
      <t>1</t>
    </r>
    <r>
      <rPr>
        <b/>
        <sz val="11"/>
        <rFont val="Arial"/>
        <family val="2"/>
      </rPr>
      <t xml:space="preserve">                                  ( Bu. / A. )</t>
    </r>
  </si>
  <si>
    <r>
      <t>Field Moisture</t>
    </r>
    <r>
      <rPr>
        <b/>
        <vertAlign val="superscript"/>
        <sz val="11"/>
        <rFont val="Arial"/>
        <family val="2"/>
      </rPr>
      <t>2</t>
    </r>
    <r>
      <rPr>
        <b/>
        <sz val="11"/>
        <rFont val="Arial"/>
        <family val="2"/>
      </rPr>
      <t xml:space="preserve">           ( % )</t>
    </r>
  </si>
  <si>
    <r>
      <t>EPVB</t>
    </r>
    <r>
      <rPr>
        <b/>
        <vertAlign val="superscript"/>
        <sz val="11"/>
        <rFont val="Arial"/>
        <family val="2"/>
      </rPr>
      <t>3</t>
    </r>
    <r>
      <rPr>
        <b/>
        <sz val="11"/>
        <rFont val="Arial"/>
        <family val="2"/>
      </rPr>
      <t xml:space="preserve">          ( $ / Bu. )</t>
    </r>
  </si>
  <si>
    <t>Ingredient Prices for EPVB</t>
  </si>
  <si>
    <t>Soybeans ($ / bu.)</t>
  </si>
  <si>
    <t>48% Soy Meal ($ / ton)</t>
  </si>
  <si>
    <t>Soy Oil ($ / lb.)</t>
  </si>
  <si>
    <t>Millfeed ($ / lb.)</t>
  </si>
  <si>
    <r>
      <t>2</t>
    </r>
    <r>
      <rPr>
        <sz val="11"/>
        <rFont val="Arial"/>
        <family val="2"/>
      </rPr>
      <t xml:space="preserve"> Field moisture content data were provided by the participating plot operator.</t>
    </r>
  </si>
  <si>
    <t>2013 Strip Plots</t>
  </si>
  <si>
    <t>Copyright © 1996-2013, Iowa Grain Quality Initiative, Iowa State University, Ames, Iowa. All rights reserved.</t>
  </si>
  <si>
    <t>SOI</t>
  </si>
  <si>
    <t>Star2013N</t>
  </si>
  <si>
    <t>Northrup King</t>
  </si>
  <si>
    <t>S18-C2</t>
  </si>
  <si>
    <t>Latham</t>
  </si>
  <si>
    <t>Croplan</t>
  </si>
  <si>
    <t>R2C2072</t>
  </si>
  <si>
    <t>S23-P8</t>
  </si>
  <si>
    <t>Asgrow</t>
  </si>
  <si>
    <t>Wensman</t>
  </si>
  <si>
    <t>W3200</t>
  </si>
  <si>
    <t>Stine</t>
  </si>
  <si>
    <t>20RD20</t>
  </si>
  <si>
    <t>Channel</t>
  </si>
  <si>
    <t>W3222</t>
  </si>
  <si>
    <t>S22-S1</t>
  </si>
  <si>
    <t>R2C2200</t>
  </si>
  <si>
    <t>Pioneer</t>
  </si>
  <si>
    <t>92Y22</t>
  </si>
  <si>
    <t>1901R2</t>
  </si>
  <si>
    <t>STAR2208N</t>
  </si>
  <si>
    <t>22RD00</t>
  </si>
  <si>
    <t>W3230</t>
  </si>
  <si>
    <t>24RD03</t>
  </si>
  <si>
    <t>P22T69R</t>
  </si>
  <si>
    <t>26RD02</t>
  </si>
  <si>
    <t>P25TY51R</t>
  </si>
  <si>
    <t>Palo Alto County</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</si>
</sst>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quot;$&quot;#,##0.00"/>
    <numFmt numFmtId="174" formatCode="0.0000000"/>
    <numFmt numFmtId="175" formatCode="0.000000"/>
    <numFmt numFmtId="176" formatCode="0.00000"/>
    <numFmt numFmtId="177" formatCode="0.0000"/>
    <numFmt numFmtId="178" formatCode="0.000"/>
    <numFmt numFmtId="179" formatCode="0.0_)"/>
    <numFmt numFmtId="180" formatCode="0.00_)"/>
    <numFmt numFmtId="181" formatCode="0_)"/>
    <numFmt numFmtId="182" formatCode="0.000_)"/>
    <numFmt numFmtId="183" formatCode="0.0"/>
    <numFmt numFmtId="184" formatCode="#,##0.0"/>
  </numFmts>
  <fonts count="46">
    <font>
      <sz val="10"/>
      <name val="Arial"/>
      <family val="0"/>
    </font>
    <font>
      <b/>
      <sz val="11"/>
      <name val="Arial"/>
      <family val="2"/>
    </font>
    <font>
      <sz val="24"/>
      <name val="Times New Roman"/>
      <family val="1"/>
    </font>
    <font>
      <sz val="11"/>
      <name val="Arial"/>
      <family val="2"/>
    </font>
    <font>
      <b/>
      <sz val="14"/>
      <name val="Arial"/>
      <family val="2"/>
    </font>
    <font>
      <sz val="12"/>
      <name val="Arial"/>
      <family val="2"/>
    </font>
    <font>
      <vertAlign val="superscript"/>
      <sz val="11"/>
      <name val="Arial"/>
      <family val="2"/>
    </font>
    <font>
      <b/>
      <vertAlign val="superscript"/>
      <sz val="11"/>
      <name val="Arial"/>
      <family val="2"/>
    </font>
    <font>
      <sz val="9"/>
      <name val="Arial"/>
      <family val="2"/>
    </font>
    <font>
      <b/>
      <sz val="12"/>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color indexed="63"/>
      </top>
      <bottom>
        <color indexed="63"/>
      </botto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medium"/>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medium"/>
      <right>
        <color indexed="63"/>
      </right>
      <top style="double"/>
      <bottom>
        <color indexed="63"/>
      </bottom>
    </border>
    <border>
      <left>
        <color indexed="63"/>
      </left>
      <right style="medium"/>
      <top style="double"/>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double"/>
      <bottom>
        <color indexed="63"/>
      </bottom>
    </border>
    <border>
      <left>
        <color indexed="63"/>
      </left>
      <right style="medium"/>
      <top style="medium"/>
      <bottom>
        <color indexed="63"/>
      </botto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9">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33" borderId="16" xfId="0" applyFill="1" applyBorder="1" applyAlignment="1">
      <alignment/>
    </xf>
    <xf numFmtId="0" fontId="0" fillId="33" borderId="17" xfId="0" applyFill="1" applyBorder="1" applyAlignment="1">
      <alignment/>
    </xf>
    <xf numFmtId="0" fontId="1" fillId="34" borderId="18" xfId="0" applyFont="1" applyFill="1" applyBorder="1" applyAlignment="1">
      <alignment horizontal="center"/>
    </xf>
    <xf numFmtId="0" fontId="1" fillId="34" borderId="19" xfId="0" applyFont="1" applyFill="1" applyBorder="1" applyAlignment="1">
      <alignment horizontal="center"/>
    </xf>
    <xf numFmtId="0" fontId="1" fillId="34" borderId="19"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0" fillId="33" borderId="12" xfId="0" applyFill="1" applyBorder="1" applyAlignment="1">
      <alignment/>
    </xf>
    <xf numFmtId="0" fontId="0" fillId="33" borderId="0" xfId="0" applyFill="1" applyBorder="1" applyAlignment="1">
      <alignment/>
    </xf>
    <xf numFmtId="0" fontId="0" fillId="33" borderId="21" xfId="0" applyFill="1" applyBorder="1" applyAlignment="1">
      <alignment/>
    </xf>
    <xf numFmtId="0" fontId="1" fillId="34" borderId="22" xfId="0" applyFont="1" applyFill="1" applyBorder="1" applyAlignment="1">
      <alignment horizontal="centerContinuous"/>
    </xf>
    <xf numFmtId="0" fontId="1" fillId="34" borderId="23" xfId="0" applyFont="1" applyFill="1" applyBorder="1" applyAlignment="1">
      <alignment horizontal="centerContinuous"/>
    </xf>
    <xf numFmtId="183" fontId="0" fillId="34" borderId="24" xfId="0" applyNumberFormat="1" applyFill="1" applyBorder="1" applyAlignment="1">
      <alignment horizontal="center"/>
    </xf>
    <xf numFmtId="0" fontId="1" fillId="34" borderId="25" xfId="0" applyFont="1" applyFill="1" applyBorder="1" applyAlignment="1">
      <alignment horizontal="centerContinuous"/>
    </xf>
    <xf numFmtId="0" fontId="1" fillId="34" borderId="26" xfId="0" applyFont="1" applyFill="1" applyBorder="1" applyAlignment="1">
      <alignment horizontal="centerContinuous"/>
    </xf>
    <xf numFmtId="183" fontId="0" fillId="34" borderId="27" xfId="0" applyNumberFormat="1" applyFill="1" applyBorder="1" applyAlignment="1">
      <alignment horizontal="center"/>
    </xf>
    <xf numFmtId="0" fontId="1" fillId="35" borderId="25" xfId="0" applyFont="1" applyFill="1" applyBorder="1" applyAlignment="1">
      <alignment horizontal="centerContinuous"/>
    </xf>
    <xf numFmtId="0" fontId="1" fillId="35" borderId="26" xfId="0" applyFont="1" applyFill="1" applyBorder="1" applyAlignment="1">
      <alignment horizontal="centerContinuous"/>
    </xf>
    <xf numFmtId="183" fontId="0" fillId="35" borderId="27" xfId="0" applyNumberFormat="1" applyFill="1" applyBorder="1" applyAlignment="1">
      <alignment horizontal="center"/>
    </xf>
    <xf numFmtId="0" fontId="1" fillId="34" borderId="28" xfId="0" applyFont="1" applyFill="1" applyBorder="1" applyAlignment="1">
      <alignment horizontal="centerContinuous"/>
    </xf>
    <xf numFmtId="0" fontId="1" fillId="34" borderId="29" xfId="0" applyFont="1" applyFill="1" applyBorder="1" applyAlignment="1">
      <alignment horizontal="centerContinuous"/>
    </xf>
    <xf numFmtId="183" fontId="0" fillId="34" borderId="30" xfId="0" applyNumberFormat="1" applyFill="1" applyBorder="1" applyAlignment="1">
      <alignment horizontal="center"/>
    </xf>
    <xf numFmtId="0" fontId="1" fillId="34" borderId="0" xfId="0" applyFont="1" applyFill="1" applyBorder="1" applyAlignment="1">
      <alignment horizontal="centerContinuous"/>
    </xf>
    <xf numFmtId="183" fontId="1" fillId="34" borderId="0" xfId="0" applyNumberFormat="1" applyFont="1" applyFill="1" applyBorder="1" applyAlignment="1">
      <alignment horizontal="center"/>
    </xf>
    <xf numFmtId="183" fontId="1" fillId="34" borderId="21" xfId="0" applyNumberFormat="1" applyFont="1" applyFill="1" applyBorder="1" applyAlignment="1">
      <alignment horizontal="center"/>
    </xf>
    <xf numFmtId="0" fontId="0" fillId="33" borderId="13" xfId="0" applyFill="1" applyBorder="1" applyAlignment="1">
      <alignment/>
    </xf>
    <xf numFmtId="0" fontId="0" fillId="33" borderId="15" xfId="0" applyFill="1" applyBorder="1" applyAlignment="1">
      <alignment/>
    </xf>
    <xf numFmtId="0" fontId="0" fillId="33" borderId="14" xfId="0" applyFill="1" applyBorder="1" applyAlignment="1">
      <alignment/>
    </xf>
    <xf numFmtId="173" fontId="0" fillId="36" borderId="27" xfId="0" applyNumberFormat="1" applyFont="1" applyFill="1" applyBorder="1" applyAlignment="1">
      <alignment horizontal="center"/>
    </xf>
    <xf numFmtId="0" fontId="0" fillId="0" borderId="31" xfId="0" applyBorder="1" applyAlignment="1">
      <alignment horizontal="left"/>
    </xf>
    <xf numFmtId="0" fontId="0" fillId="0" borderId="32" xfId="0" applyBorder="1" applyAlignment="1">
      <alignment horizontal="left"/>
    </xf>
    <xf numFmtId="183" fontId="0" fillId="36" borderId="32" xfId="0" applyNumberFormat="1" applyFill="1" applyBorder="1" applyAlignment="1">
      <alignment horizontal="center"/>
    </xf>
    <xf numFmtId="183" fontId="0" fillId="0" borderId="32" xfId="0" applyNumberFormat="1" applyBorder="1" applyAlignment="1">
      <alignment/>
    </xf>
    <xf numFmtId="183" fontId="0" fillId="0" borderId="32" xfId="0" applyNumberFormat="1" applyBorder="1" applyAlignment="1">
      <alignment horizontal="center"/>
    </xf>
    <xf numFmtId="173" fontId="0" fillId="34" borderId="24" xfId="0" applyNumberFormat="1" applyFill="1" applyBorder="1" applyAlignment="1">
      <alignment horizontal="center"/>
    </xf>
    <xf numFmtId="173" fontId="0" fillId="34" borderId="27" xfId="0" applyNumberFormat="1" applyFill="1" applyBorder="1" applyAlignment="1">
      <alignment horizontal="center"/>
    </xf>
    <xf numFmtId="173" fontId="0" fillId="35" borderId="27" xfId="0" applyNumberFormat="1" applyFill="1" applyBorder="1" applyAlignment="1">
      <alignment horizontal="center"/>
    </xf>
    <xf numFmtId="173" fontId="0" fillId="34" borderId="30" xfId="0" applyNumberFormat="1" applyFill="1" applyBorder="1" applyAlignment="1">
      <alignment horizontal="center"/>
    </xf>
    <xf numFmtId="2" fontId="0" fillId="0" borderId="21" xfId="0" applyNumberFormat="1" applyBorder="1" applyAlignment="1">
      <alignment horizontal="center"/>
    </xf>
    <xf numFmtId="183" fontId="1" fillId="34" borderId="12" xfId="0" applyNumberFormat="1" applyFont="1" applyFill="1" applyBorder="1" applyAlignment="1">
      <alignment horizontal="center"/>
    </xf>
    <xf numFmtId="0" fontId="4" fillId="0" borderId="12" xfId="0" applyFont="1" applyBorder="1" applyAlignment="1">
      <alignment horizontal="left"/>
    </xf>
    <xf numFmtId="2" fontId="0" fillId="0" borderId="21" xfId="0" applyNumberFormat="1" applyFill="1" applyBorder="1" applyAlignment="1">
      <alignment horizontal="center" vertical="center"/>
    </xf>
    <xf numFmtId="178" fontId="0" fillId="0" borderId="14" xfId="0" applyNumberFormat="1" applyFill="1" applyBorder="1" applyAlignment="1">
      <alignment horizontal="center"/>
    </xf>
    <xf numFmtId="2" fontId="0" fillId="0" borderId="21" xfId="0" applyNumberFormat="1" applyBorder="1" applyAlignment="1">
      <alignment horizontal="center" vertical="center"/>
    </xf>
    <xf numFmtId="0" fontId="0" fillId="0" borderId="27" xfId="0" applyBorder="1" applyAlignment="1">
      <alignment/>
    </xf>
    <xf numFmtId="0" fontId="0" fillId="0" borderId="27" xfId="0" applyBorder="1" applyAlignment="1">
      <alignment horizontal="left"/>
    </xf>
    <xf numFmtId="183" fontId="0" fillId="0" borderId="27" xfId="0" applyNumberFormat="1" applyBorder="1" applyAlignment="1">
      <alignment horizontal="center"/>
    </xf>
    <xf numFmtId="0" fontId="5" fillId="0" borderId="12" xfId="0" applyFont="1" applyBorder="1" applyAlignment="1">
      <alignment horizontal="left"/>
    </xf>
    <xf numFmtId="0" fontId="5" fillId="0" borderId="0" xfId="0" applyFont="1" applyBorder="1" applyAlignment="1">
      <alignment horizontal="left"/>
    </xf>
    <xf numFmtId="0" fontId="5" fillId="0" borderId="21" xfId="0" applyFont="1" applyBorder="1" applyAlignment="1">
      <alignment horizontal="left"/>
    </xf>
    <xf numFmtId="0" fontId="0" fillId="0" borderId="13" xfId="0" applyBorder="1" applyAlignment="1">
      <alignment horizontal="right"/>
    </xf>
    <xf numFmtId="0" fontId="0" fillId="0" borderId="15" xfId="0" applyBorder="1" applyAlignment="1">
      <alignment horizontal="right"/>
    </xf>
    <xf numFmtId="0" fontId="1" fillId="34" borderId="33" xfId="0" applyFont="1" applyFill="1" applyBorder="1" applyAlignment="1">
      <alignment horizontal="center"/>
    </xf>
    <xf numFmtId="0" fontId="1" fillId="34" borderId="34" xfId="0" applyFont="1" applyFill="1" applyBorder="1" applyAlignment="1">
      <alignment horizontal="center"/>
    </xf>
    <xf numFmtId="0" fontId="0" fillId="34" borderId="35" xfId="0" applyFill="1" applyBorder="1" applyAlignment="1">
      <alignment horizontal="left"/>
    </xf>
    <xf numFmtId="0" fontId="0" fillId="34" borderId="36" xfId="0" applyFill="1" applyBorder="1" applyAlignment="1">
      <alignment horizontal="left"/>
    </xf>
    <xf numFmtId="0" fontId="0" fillId="34" borderId="37" xfId="0" applyFill="1" applyBorder="1" applyAlignment="1">
      <alignment horizontal="left"/>
    </xf>
    <xf numFmtId="0" fontId="6" fillId="0" borderId="12" xfId="0" applyFont="1" applyBorder="1" applyAlignment="1">
      <alignment horizontal="left" vertical="top" wrapText="1"/>
    </xf>
    <xf numFmtId="0" fontId="3" fillId="0" borderId="0" xfId="0" applyFont="1" applyBorder="1" applyAlignment="1">
      <alignment horizontal="left" vertical="top" wrapText="1"/>
    </xf>
    <xf numFmtId="0" fontId="3" fillId="0" borderId="21" xfId="0" applyFont="1" applyBorder="1" applyAlignment="1">
      <alignment horizontal="left" vertical="top" wrapText="1"/>
    </xf>
    <xf numFmtId="0" fontId="6" fillId="0" borderId="0" xfId="0" applyFont="1" applyBorder="1" applyAlignment="1">
      <alignment horizontal="left" vertical="top" wrapText="1"/>
    </xf>
    <xf numFmtId="0" fontId="6" fillId="0" borderId="21" xfId="0" applyFont="1" applyBorder="1" applyAlignment="1">
      <alignment horizontal="left" vertical="top" wrapText="1"/>
    </xf>
    <xf numFmtId="0" fontId="8" fillId="0" borderId="13" xfId="0" applyFont="1" applyBorder="1" applyAlignment="1">
      <alignment horizontal="center" wrapText="1"/>
    </xf>
    <xf numFmtId="0" fontId="8" fillId="0" borderId="15" xfId="0" applyFont="1" applyBorder="1" applyAlignment="1">
      <alignment horizontal="center" wrapText="1"/>
    </xf>
    <xf numFmtId="0" fontId="8" fillId="0" borderId="14" xfId="0" applyFont="1" applyBorder="1" applyAlignment="1">
      <alignment horizontal="center" wrapText="1"/>
    </xf>
    <xf numFmtId="0" fontId="0" fillId="0" borderId="33" xfId="0" applyBorder="1" applyAlignment="1">
      <alignment horizontal="right"/>
    </xf>
    <xf numFmtId="0" fontId="0" fillId="0" borderId="38" xfId="0" applyBorder="1" applyAlignment="1">
      <alignment horizontal="right"/>
    </xf>
    <xf numFmtId="0" fontId="2" fillId="0" borderId="10" xfId="0" applyFont="1" applyBorder="1" applyAlignment="1">
      <alignment horizontal="left"/>
    </xf>
    <xf numFmtId="0" fontId="2" fillId="0" borderId="11" xfId="0" applyFont="1" applyBorder="1" applyAlignment="1">
      <alignment horizontal="left"/>
    </xf>
    <xf numFmtId="0" fontId="2" fillId="0" borderId="39" xfId="0" applyFont="1" applyBorder="1" applyAlignment="1">
      <alignment horizontal="left"/>
    </xf>
    <xf numFmtId="0" fontId="0" fillId="0" borderId="12" xfId="0" applyBorder="1" applyAlignment="1">
      <alignment horizontal="right" vertical="center"/>
    </xf>
    <xf numFmtId="0" fontId="0" fillId="0" borderId="0" xfId="0" applyBorder="1" applyAlignment="1">
      <alignment horizontal="right" vertical="center"/>
    </xf>
    <xf numFmtId="0" fontId="6" fillId="0" borderId="12" xfId="0" applyFont="1" applyBorder="1" applyAlignment="1">
      <alignment horizontal="left"/>
    </xf>
    <xf numFmtId="0" fontId="6" fillId="0" borderId="0" xfId="0" applyFont="1" applyBorder="1" applyAlignment="1">
      <alignment horizontal="left"/>
    </xf>
    <xf numFmtId="0" fontId="6" fillId="0" borderId="21" xfId="0" applyFont="1" applyBorder="1" applyAlignment="1">
      <alignment horizontal="left"/>
    </xf>
    <xf numFmtId="0" fontId="1" fillId="0" borderId="16" xfId="0" applyFont="1" applyBorder="1" applyAlignment="1" applyProtection="1">
      <alignment horizontal="left"/>
      <protection/>
    </xf>
    <xf numFmtId="0" fontId="1" fillId="0" borderId="17" xfId="0" applyFont="1" applyBorder="1" applyAlignment="1" applyProtection="1">
      <alignment horizontal="left"/>
      <protection/>
    </xf>
    <xf numFmtId="0" fontId="1" fillId="0" borderId="40" xfId="0" applyFont="1" applyBorder="1" applyAlignment="1" applyProtection="1">
      <alignment horizontal="left"/>
      <protection/>
    </xf>
    <xf numFmtId="0" fontId="0" fillId="34" borderId="22" xfId="0" applyFill="1" applyBorder="1" applyAlignment="1">
      <alignment horizontal="center"/>
    </xf>
    <xf numFmtId="0" fontId="0" fillId="34" borderId="41" xfId="0" applyFill="1" applyBorder="1" applyAlignment="1">
      <alignment horizontal="center"/>
    </xf>
    <xf numFmtId="0" fontId="0" fillId="34" borderId="42" xfId="0" applyFill="1" applyBorder="1" applyAlignment="1">
      <alignment horizontal="center"/>
    </xf>
    <xf numFmtId="0" fontId="9" fillId="0" borderId="43" xfId="0" applyFont="1" applyBorder="1" applyAlignment="1">
      <alignment horizontal="left"/>
    </xf>
    <xf numFmtId="0" fontId="9" fillId="0" borderId="44" xfId="0" applyFont="1" applyBorder="1" applyAlignment="1">
      <alignment horizontal="left"/>
    </xf>
    <xf numFmtId="0" fontId="9" fillId="0" borderId="45" xfId="0" applyFont="1" applyBorder="1" applyAlignment="1">
      <alignment horizontal="left"/>
    </xf>
    <xf numFmtId="0" fontId="6" fillId="0" borderId="10" xfId="0" applyFont="1" applyBorder="1" applyAlignment="1">
      <alignment horizontal="left"/>
    </xf>
    <xf numFmtId="0" fontId="6" fillId="0" borderId="11" xfId="0" applyFont="1" applyBorder="1" applyAlignment="1">
      <alignment horizontal="left"/>
    </xf>
    <xf numFmtId="0" fontId="6" fillId="0" borderId="39" xfId="0" applyFont="1" applyBorder="1" applyAlignment="1">
      <alignment horizontal="left"/>
    </xf>
    <xf numFmtId="0" fontId="3" fillId="0" borderId="12" xfId="0" applyFont="1" applyBorder="1" applyAlignment="1">
      <alignment horizontal="left"/>
    </xf>
    <xf numFmtId="0" fontId="3" fillId="0" borderId="0" xfId="0" applyFont="1" applyBorder="1" applyAlignment="1">
      <alignment horizontal="left"/>
    </xf>
    <xf numFmtId="0" fontId="3" fillId="0" borderId="21" xfId="0" applyFont="1" applyBorder="1" applyAlignment="1">
      <alignment horizontal="left"/>
    </xf>
    <xf numFmtId="0" fontId="4" fillId="0" borderId="0" xfId="0" applyFont="1" applyBorder="1" applyAlignment="1">
      <alignment horizontal="left"/>
    </xf>
    <xf numFmtId="0" fontId="4"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1</xdr:col>
      <xdr:colOff>666750</xdr:colOff>
      <xdr:row>5</xdr:row>
      <xdr:rowOff>0</xdr:rowOff>
    </xdr:to>
    <xdr:pic>
      <xdr:nvPicPr>
        <xdr:cNvPr id="1" name="Picture 1"/>
        <xdr:cNvPicPr preferRelativeResize="1">
          <a:picLocks noChangeAspect="1"/>
        </xdr:cNvPicPr>
      </xdr:nvPicPr>
      <xdr:blipFill>
        <a:blip r:embed="rId1"/>
        <a:stretch>
          <a:fillRect/>
        </a:stretch>
      </xdr:blipFill>
      <xdr:spPr>
        <a:xfrm>
          <a:off x="38100" y="38100"/>
          <a:ext cx="1819275" cy="1219200"/>
        </a:xfrm>
        <a:prstGeom prst="rect">
          <a:avLst/>
        </a:prstGeom>
        <a:noFill/>
        <a:ln w="9525" cmpd="sng">
          <a:noFill/>
        </a:ln>
      </xdr:spPr>
    </xdr:pic>
    <xdr:clientData/>
  </xdr:twoCellAnchor>
  <xdr:twoCellAnchor editAs="oneCell">
    <xdr:from>
      <xdr:col>0</xdr:col>
      <xdr:colOff>0</xdr:colOff>
      <xdr:row>7</xdr:row>
      <xdr:rowOff>0</xdr:rowOff>
    </xdr:from>
    <xdr:to>
      <xdr:col>1</xdr:col>
      <xdr:colOff>990600</xdr:colOff>
      <xdr:row>8</xdr:row>
      <xdr:rowOff>0</xdr:rowOff>
    </xdr:to>
    <xdr:pic>
      <xdr:nvPicPr>
        <xdr:cNvPr id="2" name="Picture 2"/>
        <xdr:cNvPicPr preferRelativeResize="1">
          <a:picLocks noChangeAspect="1"/>
        </xdr:cNvPicPr>
      </xdr:nvPicPr>
      <xdr:blipFill>
        <a:blip r:embed="rId2"/>
        <a:stretch>
          <a:fillRect/>
        </a:stretch>
      </xdr:blipFill>
      <xdr:spPr>
        <a:xfrm>
          <a:off x="0" y="2000250"/>
          <a:ext cx="2181225" cy="257175"/>
        </a:xfrm>
        <a:prstGeom prst="rect">
          <a:avLst/>
        </a:prstGeom>
        <a:noFill/>
        <a:ln w="9525" cmpd="sng">
          <a:noFill/>
        </a:ln>
      </xdr:spPr>
    </xdr:pic>
    <xdr:clientData/>
  </xdr:twoCellAnchor>
  <xdr:twoCellAnchor editAs="oneCell">
    <xdr:from>
      <xdr:col>0</xdr:col>
      <xdr:colOff>9525</xdr:colOff>
      <xdr:row>5</xdr:row>
      <xdr:rowOff>9525</xdr:rowOff>
    </xdr:from>
    <xdr:to>
      <xdr:col>2</xdr:col>
      <xdr:colOff>333375</xdr:colOff>
      <xdr:row>5</xdr:row>
      <xdr:rowOff>295275</xdr:rowOff>
    </xdr:to>
    <xdr:pic>
      <xdr:nvPicPr>
        <xdr:cNvPr id="3" name="Picture 3"/>
        <xdr:cNvPicPr preferRelativeResize="1">
          <a:picLocks noChangeAspect="1"/>
        </xdr:cNvPicPr>
      </xdr:nvPicPr>
      <xdr:blipFill>
        <a:blip r:embed="rId2"/>
        <a:stretch>
          <a:fillRect/>
        </a:stretch>
      </xdr:blipFill>
      <xdr:spPr>
        <a:xfrm>
          <a:off x="9525" y="1266825"/>
          <a:ext cx="2514600" cy="285750"/>
        </a:xfrm>
        <a:prstGeom prst="rect">
          <a:avLst/>
        </a:prstGeom>
        <a:noFill/>
        <a:ln w="9525" cmpd="sng">
          <a:noFill/>
        </a:ln>
      </xdr:spPr>
    </xdr:pic>
    <xdr:clientData/>
  </xdr:twoCellAnchor>
  <xdr:twoCellAnchor editAs="oneCell">
    <xdr:from>
      <xdr:col>2</xdr:col>
      <xdr:colOff>314325</xdr:colOff>
      <xdr:row>5</xdr:row>
      <xdr:rowOff>9525</xdr:rowOff>
    </xdr:from>
    <xdr:to>
      <xdr:col>4</xdr:col>
      <xdr:colOff>600075</xdr:colOff>
      <xdr:row>5</xdr:row>
      <xdr:rowOff>295275</xdr:rowOff>
    </xdr:to>
    <xdr:pic>
      <xdr:nvPicPr>
        <xdr:cNvPr id="4" name="Picture 4"/>
        <xdr:cNvPicPr preferRelativeResize="1">
          <a:picLocks noChangeAspect="1"/>
        </xdr:cNvPicPr>
      </xdr:nvPicPr>
      <xdr:blipFill>
        <a:blip r:embed="rId2"/>
        <a:stretch>
          <a:fillRect/>
        </a:stretch>
      </xdr:blipFill>
      <xdr:spPr>
        <a:xfrm>
          <a:off x="2505075" y="1266825"/>
          <a:ext cx="2505075" cy="285750"/>
        </a:xfrm>
        <a:prstGeom prst="rect">
          <a:avLst/>
        </a:prstGeom>
        <a:noFill/>
        <a:ln w="9525" cmpd="sng">
          <a:noFill/>
        </a:ln>
      </xdr:spPr>
    </xdr:pic>
    <xdr:clientData/>
  </xdr:twoCellAnchor>
  <xdr:twoCellAnchor editAs="oneCell">
    <xdr:from>
      <xdr:col>4</xdr:col>
      <xdr:colOff>581025</xdr:colOff>
      <xdr:row>5</xdr:row>
      <xdr:rowOff>9525</xdr:rowOff>
    </xdr:from>
    <xdr:to>
      <xdr:col>9</xdr:col>
      <xdr:colOff>19050</xdr:colOff>
      <xdr:row>5</xdr:row>
      <xdr:rowOff>295275</xdr:rowOff>
    </xdr:to>
    <xdr:pic>
      <xdr:nvPicPr>
        <xdr:cNvPr id="5" name="Picture 5"/>
        <xdr:cNvPicPr preferRelativeResize="1">
          <a:picLocks noChangeAspect="1"/>
        </xdr:cNvPicPr>
      </xdr:nvPicPr>
      <xdr:blipFill>
        <a:blip r:embed="rId2"/>
        <a:stretch>
          <a:fillRect/>
        </a:stretch>
      </xdr:blipFill>
      <xdr:spPr>
        <a:xfrm>
          <a:off x="4991100" y="1266825"/>
          <a:ext cx="2771775" cy="285750"/>
        </a:xfrm>
        <a:prstGeom prst="rect">
          <a:avLst/>
        </a:prstGeom>
        <a:noFill/>
        <a:ln w="9525" cmpd="sng">
          <a:noFill/>
        </a:ln>
      </xdr:spPr>
    </xdr:pic>
    <xdr:clientData/>
  </xdr:twoCellAnchor>
  <xdr:twoCellAnchor editAs="oneCell">
    <xdr:from>
      <xdr:col>0</xdr:col>
      <xdr:colOff>9525</xdr:colOff>
      <xdr:row>34</xdr:row>
      <xdr:rowOff>9525</xdr:rowOff>
    </xdr:from>
    <xdr:to>
      <xdr:col>2</xdr:col>
      <xdr:colOff>333375</xdr:colOff>
      <xdr:row>34</xdr:row>
      <xdr:rowOff>285750</xdr:rowOff>
    </xdr:to>
    <xdr:pic>
      <xdr:nvPicPr>
        <xdr:cNvPr id="6" name="Picture 6"/>
        <xdr:cNvPicPr preferRelativeResize="1">
          <a:picLocks noChangeAspect="1"/>
        </xdr:cNvPicPr>
      </xdr:nvPicPr>
      <xdr:blipFill>
        <a:blip r:embed="rId2"/>
        <a:stretch>
          <a:fillRect/>
        </a:stretch>
      </xdr:blipFill>
      <xdr:spPr>
        <a:xfrm>
          <a:off x="9525" y="6257925"/>
          <a:ext cx="2514600" cy="276225"/>
        </a:xfrm>
        <a:prstGeom prst="rect">
          <a:avLst/>
        </a:prstGeom>
        <a:noFill/>
        <a:ln w="9525" cmpd="sng">
          <a:noFill/>
        </a:ln>
      </xdr:spPr>
    </xdr:pic>
    <xdr:clientData/>
  </xdr:twoCellAnchor>
  <xdr:twoCellAnchor editAs="oneCell">
    <xdr:from>
      <xdr:col>2</xdr:col>
      <xdr:colOff>314325</xdr:colOff>
      <xdr:row>34</xdr:row>
      <xdr:rowOff>9525</xdr:rowOff>
    </xdr:from>
    <xdr:to>
      <xdr:col>4</xdr:col>
      <xdr:colOff>600075</xdr:colOff>
      <xdr:row>34</xdr:row>
      <xdr:rowOff>285750</xdr:rowOff>
    </xdr:to>
    <xdr:pic>
      <xdr:nvPicPr>
        <xdr:cNvPr id="7" name="Picture 7"/>
        <xdr:cNvPicPr preferRelativeResize="1">
          <a:picLocks noChangeAspect="1"/>
        </xdr:cNvPicPr>
      </xdr:nvPicPr>
      <xdr:blipFill>
        <a:blip r:embed="rId2"/>
        <a:stretch>
          <a:fillRect/>
        </a:stretch>
      </xdr:blipFill>
      <xdr:spPr>
        <a:xfrm>
          <a:off x="2505075" y="6257925"/>
          <a:ext cx="2505075" cy="276225"/>
        </a:xfrm>
        <a:prstGeom prst="rect">
          <a:avLst/>
        </a:prstGeom>
        <a:noFill/>
        <a:ln w="9525" cmpd="sng">
          <a:noFill/>
        </a:ln>
      </xdr:spPr>
    </xdr:pic>
    <xdr:clientData/>
  </xdr:twoCellAnchor>
  <xdr:twoCellAnchor editAs="oneCell">
    <xdr:from>
      <xdr:col>4</xdr:col>
      <xdr:colOff>600075</xdr:colOff>
      <xdr:row>34</xdr:row>
      <xdr:rowOff>28575</xdr:rowOff>
    </xdr:from>
    <xdr:to>
      <xdr:col>9</xdr:col>
      <xdr:colOff>19050</xdr:colOff>
      <xdr:row>35</xdr:row>
      <xdr:rowOff>19050</xdr:rowOff>
    </xdr:to>
    <xdr:pic>
      <xdr:nvPicPr>
        <xdr:cNvPr id="8" name="Picture 8"/>
        <xdr:cNvPicPr preferRelativeResize="1">
          <a:picLocks noChangeAspect="1"/>
        </xdr:cNvPicPr>
      </xdr:nvPicPr>
      <xdr:blipFill>
        <a:blip r:embed="rId2"/>
        <a:stretch>
          <a:fillRect/>
        </a:stretch>
      </xdr:blipFill>
      <xdr:spPr>
        <a:xfrm>
          <a:off x="5010150" y="6276975"/>
          <a:ext cx="2752725" cy="285750"/>
        </a:xfrm>
        <a:prstGeom prst="rect">
          <a:avLst/>
        </a:prstGeom>
        <a:noFill/>
        <a:ln w="9525" cmpd="sng">
          <a:noFill/>
        </a:ln>
      </xdr:spPr>
    </xdr:pic>
    <xdr:clientData/>
  </xdr:twoCellAnchor>
  <xdr:twoCellAnchor editAs="oneCell">
    <xdr:from>
      <xdr:col>8</xdr:col>
      <xdr:colOff>0</xdr:colOff>
      <xdr:row>7</xdr:row>
      <xdr:rowOff>0</xdr:rowOff>
    </xdr:from>
    <xdr:to>
      <xdr:col>8</xdr:col>
      <xdr:colOff>695325</xdr:colOff>
      <xdr:row>8</xdr:row>
      <xdr:rowOff>0</xdr:rowOff>
    </xdr:to>
    <xdr:pic>
      <xdr:nvPicPr>
        <xdr:cNvPr id="9" name="Picture 9"/>
        <xdr:cNvPicPr preferRelativeResize="1">
          <a:picLocks noChangeAspect="1"/>
        </xdr:cNvPicPr>
      </xdr:nvPicPr>
      <xdr:blipFill>
        <a:blip r:embed="rId3"/>
        <a:stretch>
          <a:fillRect/>
        </a:stretch>
      </xdr:blipFill>
      <xdr:spPr>
        <a:xfrm>
          <a:off x="7029450" y="2000250"/>
          <a:ext cx="6953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45"/>
  <sheetViews>
    <sheetView tabSelected="1" zoomScale="119" zoomScaleNormal="119" workbookViewId="0" topLeftCell="B10">
      <selection activeCell="E23" sqref="E23"/>
    </sheetView>
  </sheetViews>
  <sheetFormatPr defaultColWidth="8.8515625" defaultRowHeight="12.75"/>
  <cols>
    <col min="1" max="1" width="17.8515625" style="0" customWidth="1"/>
    <col min="2" max="2" width="15.00390625" style="0" customWidth="1"/>
    <col min="3" max="3" width="13.28125" style="0" customWidth="1"/>
    <col min="4" max="4" width="20.00390625" style="0" customWidth="1"/>
    <col min="5" max="5" width="10.140625" style="0" customWidth="1"/>
    <col min="6" max="6" width="8.8515625" style="0" customWidth="1"/>
    <col min="7" max="7" width="8.421875" style="0" customWidth="1"/>
    <col min="8" max="8" width="11.8515625" style="0" bestFit="1" customWidth="1"/>
    <col min="9" max="9" width="10.7109375" style="0" customWidth="1"/>
  </cols>
  <sheetData>
    <row r="1" spans="1:9" ht="30.75">
      <c r="A1" s="2"/>
      <c r="B1" s="3"/>
      <c r="C1" s="74" t="s">
        <v>28</v>
      </c>
      <c r="D1" s="75"/>
      <c r="E1" s="75"/>
      <c r="F1" s="75"/>
      <c r="G1" s="75"/>
      <c r="H1" s="75"/>
      <c r="I1" s="76"/>
    </row>
    <row r="2" spans="1:9" ht="16.5" customHeight="1">
      <c r="A2" s="4"/>
      <c r="B2" s="1"/>
      <c r="C2" s="94" t="s">
        <v>0</v>
      </c>
      <c r="D2" s="95"/>
      <c r="E2" s="95"/>
      <c r="F2" s="95"/>
      <c r="G2" s="95"/>
      <c r="H2" s="95"/>
      <c r="I2" s="96"/>
    </row>
    <row r="3" spans="1:9" ht="21.75" customHeight="1">
      <c r="A3" s="4"/>
      <c r="B3" s="1"/>
      <c r="C3" s="47" t="s">
        <v>1</v>
      </c>
      <c r="D3" s="97" t="s">
        <v>57</v>
      </c>
      <c r="E3" s="97"/>
      <c r="F3" s="97"/>
      <c r="G3" s="97"/>
      <c r="H3" s="97"/>
      <c r="I3" s="98"/>
    </row>
    <row r="4" spans="1:9" ht="21.75" customHeight="1">
      <c r="A4" s="4"/>
      <c r="B4" s="1"/>
      <c r="C4" s="54" t="s">
        <v>2</v>
      </c>
      <c r="D4" s="55"/>
      <c r="E4" s="55"/>
      <c r="F4" s="55"/>
      <c r="G4" s="55"/>
      <c r="H4" s="55"/>
      <c r="I4" s="56"/>
    </row>
    <row r="5" spans="1:9" ht="8.25" customHeight="1" thickBot="1">
      <c r="A5" s="5"/>
      <c r="B5" s="7"/>
      <c r="C5" s="5"/>
      <c r="D5" s="7"/>
      <c r="E5" s="7"/>
      <c r="F5" s="7"/>
      <c r="G5" s="7"/>
      <c r="H5" s="7"/>
      <c r="I5" s="6"/>
    </row>
    <row r="6" spans="1:9" ht="23.25" customHeight="1" thickBot="1">
      <c r="A6" s="8"/>
      <c r="B6" s="9"/>
      <c r="C6" s="33"/>
      <c r="D6" s="33"/>
      <c r="E6" s="33"/>
      <c r="F6" s="33"/>
      <c r="G6" s="33"/>
      <c r="H6" s="33"/>
      <c r="I6" s="34"/>
    </row>
    <row r="7" spans="1:9" ht="35.25" customHeight="1" thickBot="1">
      <c r="A7" s="10" t="s">
        <v>3</v>
      </c>
      <c r="B7" s="11" t="s">
        <v>4</v>
      </c>
      <c r="C7" s="12" t="s">
        <v>19</v>
      </c>
      <c r="D7" s="12" t="s">
        <v>20</v>
      </c>
      <c r="E7" s="12" t="s">
        <v>5</v>
      </c>
      <c r="F7" s="12" t="s">
        <v>6</v>
      </c>
      <c r="G7" s="12" t="s">
        <v>7</v>
      </c>
      <c r="H7" s="12" t="s">
        <v>8</v>
      </c>
      <c r="I7" s="13" t="s">
        <v>21</v>
      </c>
    </row>
    <row r="8" spans="1:9" ht="20.25" customHeight="1" thickTop="1">
      <c r="A8" s="14"/>
      <c r="B8" s="15"/>
      <c r="C8" s="59" t="s">
        <v>9</v>
      </c>
      <c r="D8" s="60"/>
      <c r="E8" s="46">
        <v>35</v>
      </c>
      <c r="F8" s="29">
        <v>18.5</v>
      </c>
      <c r="G8" s="30">
        <v>5</v>
      </c>
      <c r="H8" s="31">
        <v>53.5</v>
      </c>
      <c r="I8" s="16"/>
    </row>
    <row r="9" spans="1:9" ht="12.75">
      <c r="A9" s="51" t="s">
        <v>35</v>
      </c>
      <c r="B9" s="52" t="s">
        <v>36</v>
      </c>
      <c r="C9" s="53">
        <v>55.2</v>
      </c>
      <c r="D9" s="53">
        <v>11.1</v>
      </c>
      <c r="E9" s="53">
        <v>35.4</v>
      </c>
      <c r="F9" s="53">
        <v>19.6</v>
      </c>
      <c r="G9" s="53">
        <v>4.7</v>
      </c>
      <c r="H9" s="53">
        <v>55</v>
      </c>
      <c r="I9" s="35">
        <f aca="true" t="shared" si="0" ref="I9:I32">ROUND($I$42+0.5+(E9-$E$8)*((0.0009*I$43)-0.03)+(F9-$F$8)*(0.6)*($I$44),2)</f>
        <v>13.83</v>
      </c>
    </row>
    <row r="10" spans="1:9" ht="12">
      <c r="A10" s="51" t="s">
        <v>41</v>
      </c>
      <c r="B10" s="52" t="s">
        <v>53</v>
      </c>
      <c r="C10" s="53">
        <v>55</v>
      </c>
      <c r="D10" s="53">
        <v>11.5</v>
      </c>
      <c r="E10" s="53">
        <v>35.7</v>
      </c>
      <c r="F10" s="53">
        <v>19.3</v>
      </c>
      <c r="G10" s="53">
        <v>4.7</v>
      </c>
      <c r="H10" s="53">
        <v>55</v>
      </c>
      <c r="I10" s="35">
        <f t="shared" si="0"/>
        <v>13.87</v>
      </c>
    </row>
    <row r="11" spans="1:9" ht="12">
      <c r="A11" s="51" t="s">
        <v>43</v>
      </c>
      <c r="B11" s="52">
        <v>2105</v>
      </c>
      <c r="C11" s="53">
        <v>54</v>
      </c>
      <c r="D11" s="53">
        <v>11.2</v>
      </c>
      <c r="E11" s="53">
        <v>35.8</v>
      </c>
      <c r="F11" s="53">
        <v>19.1</v>
      </c>
      <c r="G11" s="53">
        <v>4.7</v>
      </c>
      <c r="H11" s="53">
        <v>54.9</v>
      </c>
      <c r="I11" s="35">
        <f t="shared" si="0"/>
        <v>13.87</v>
      </c>
    </row>
    <row r="12" spans="1:9" ht="12">
      <c r="A12" s="51" t="s">
        <v>38</v>
      </c>
      <c r="B12" s="52">
        <v>2134</v>
      </c>
      <c r="C12" s="53">
        <v>52.6</v>
      </c>
      <c r="D12" s="53">
        <v>11.3</v>
      </c>
      <c r="E12" s="53">
        <v>35.6</v>
      </c>
      <c r="F12" s="53">
        <v>18.7</v>
      </c>
      <c r="G12" s="53">
        <v>4.7</v>
      </c>
      <c r="H12" s="53">
        <v>54.3</v>
      </c>
      <c r="I12" s="35">
        <f t="shared" si="0"/>
        <v>13.69</v>
      </c>
    </row>
    <row r="13" spans="1:9" ht="12">
      <c r="A13" s="51" t="s">
        <v>39</v>
      </c>
      <c r="B13" s="52" t="s">
        <v>44</v>
      </c>
      <c r="C13" s="53">
        <v>52</v>
      </c>
      <c r="D13" s="53">
        <v>11.1</v>
      </c>
      <c r="E13" s="53">
        <v>34.9</v>
      </c>
      <c r="F13" s="53">
        <v>19.6</v>
      </c>
      <c r="G13" s="53">
        <v>4.7</v>
      </c>
      <c r="H13" s="53">
        <v>54.5</v>
      </c>
      <c r="I13" s="35">
        <f t="shared" si="0"/>
        <v>13.63</v>
      </c>
    </row>
    <row r="14" spans="1:9" ht="12">
      <c r="A14" s="51" t="s">
        <v>43</v>
      </c>
      <c r="B14" s="52">
        <v>2306</v>
      </c>
      <c r="C14" s="53">
        <v>51.7</v>
      </c>
      <c r="D14" s="53">
        <v>11.5</v>
      </c>
      <c r="E14" s="53">
        <v>35.4</v>
      </c>
      <c r="F14" s="53">
        <v>19</v>
      </c>
      <c r="G14" s="53">
        <v>4.7</v>
      </c>
      <c r="H14" s="53">
        <v>54.4</v>
      </c>
      <c r="I14" s="35">
        <f t="shared" si="0"/>
        <v>13.68</v>
      </c>
    </row>
    <row r="15" spans="1:9" ht="12">
      <c r="A15" s="51" t="s">
        <v>32</v>
      </c>
      <c r="B15" s="52" t="s">
        <v>33</v>
      </c>
      <c r="C15" s="53">
        <v>51.5</v>
      </c>
      <c r="D15" s="53">
        <v>10.4</v>
      </c>
      <c r="E15" s="53">
        <v>35.4</v>
      </c>
      <c r="F15" s="53">
        <v>20</v>
      </c>
      <c r="G15" s="53">
        <v>4.6</v>
      </c>
      <c r="H15" s="53">
        <v>55.4</v>
      </c>
      <c r="I15" s="35">
        <f t="shared" si="0"/>
        <v>13.92</v>
      </c>
    </row>
    <row r="16" spans="1:9" ht="12">
      <c r="A16" s="51" t="s">
        <v>32</v>
      </c>
      <c r="B16" s="52" t="s">
        <v>37</v>
      </c>
      <c r="C16" s="53">
        <v>50.5</v>
      </c>
      <c r="D16" s="53">
        <v>11.1</v>
      </c>
      <c r="E16" s="53">
        <v>35</v>
      </c>
      <c r="F16" s="53">
        <v>20</v>
      </c>
      <c r="G16" s="53">
        <v>4.7</v>
      </c>
      <c r="H16" s="53">
        <v>55</v>
      </c>
      <c r="I16" s="35">
        <f t="shared" si="0"/>
        <v>13.76</v>
      </c>
    </row>
    <row r="17" spans="1:9" ht="12">
      <c r="A17" s="51" t="s">
        <v>47</v>
      </c>
      <c r="B17" s="52" t="s">
        <v>54</v>
      </c>
      <c r="C17" s="53">
        <v>50.3</v>
      </c>
      <c r="D17" s="53">
        <v>11.3</v>
      </c>
      <c r="E17" s="53">
        <v>34.5</v>
      </c>
      <c r="F17" s="53">
        <v>20.8</v>
      </c>
      <c r="G17" s="53">
        <v>4.6</v>
      </c>
      <c r="H17" s="53">
        <v>55.3</v>
      </c>
      <c r="I17" s="35">
        <f t="shared" si="0"/>
        <v>13.76</v>
      </c>
    </row>
    <row r="18" spans="1:9" ht="12">
      <c r="A18" s="51" t="s">
        <v>39</v>
      </c>
      <c r="B18" s="52" t="s">
        <v>40</v>
      </c>
      <c r="C18" s="53">
        <v>50</v>
      </c>
      <c r="D18" s="53">
        <v>11.3</v>
      </c>
      <c r="E18" s="53">
        <v>35.8</v>
      </c>
      <c r="F18" s="53">
        <v>20.2</v>
      </c>
      <c r="G18" s="53">
        <v>4.5</v>
      </c>
      <c r="H18" s="53">
        <v>56</v>
      </c>
      <c r="I18" s="35">
        <f t="shared" si="0"/>
        <v>14.13</v>
      </c>
    </row>
    <row r="19" spans="1:9" ht="12">
      <c r="A19" s="51" t="s">
        <v>41</v>
      </c>
      <c r="B19" s="52" t="s">
        <v>51</v>
      </c>
      <c r="C19" s="53">
        <v>49.5</v>
      </c>
      <c r="D19" s="53">
        <v>11.3</v>
      </c>
      <c r="E19" s="53">
        <v>35.9</v>
      </c>
      <c r="F19" s="53">
        <v>19</v>
      </c>
      <c r="G19" s="53">
        <v>4.7</v>
      </c>
      <c r="H19" s="53">
        <v>54.9</v>
      </c>
      <c r="I19" s="35">
        <f t="shared" si="0"/>
        <v>13.88</v>
      </c>
    </row>
    <row r="20" spans="1:9" ht="12">
      <c r="A20" s="51" t="s">
        <v>38</v>
      </c>
      <c r="B20" s="52">
        <v>2031</v>
      </c>
      <c r="C20" s="53">
        <v>49.1</v>
      </c>
      <c r="D20" s="53">
        <v>11.3</v>
      </c>
      <c r="E20" s="53">
        <v>36.1</v>
      </c>
      <c r="F20" s="53">
        <v>19.6</v>
      </c>
      <c r="G20" s="53">
        <v>4.6</v>
      </c>
      <c r="H20" s="53">
        <v>55.7</v>
      </c>
      <c r="I20" s="35">
        <f t="shared" si="0"/>
        <v>14.11</v>
      </c>
    </row>
    <row r="21" spans="1:9" ht="12">
      <c r="A21" s="51" t="s">
        <v>41</v>
      </c>
      <c r="B21" s="52" t="s">
        <v>42</v>
      </c>
      <c r="C21" s="53">
        <v>48.9</v>
      </c>
      <c r="D21" s="53">
        <v>11.1</v>
      </c>
      <c r="E21" s="53">
        <v>35.6</v>
      </c>
      <c r="F21" s="53">
        <v>19.9</v>
      </c>
      <c r="G21" s="53">
        <v>4.6</v>
      </c>
      <c r="H21" s="53">
        <v>55.5</v>
      </c>
      <c r="I21" s="35">
        <f t="shared" si="0"/>
        <v>13.98</v>
      </c>
    </row>
    <row r="22" spans="1:9" ht="12">
      <c r="A22" s="51" t="s">
        <v>47</v>
      </c>
      <c r="B22" s="52" t="s">
        <v>56</v>
      </c>
      <c r="C22" s="53">
        <v>48.6</v>
      </c>
      <c r="D22" s="53">
        <v>11.5</v>
      </c>
      <c r="E22" s="53">
        <v>35.4</v>
      </c>
      <c r="F22" s="53">
        <v>20.4</v>
      </c>
      <c r="G22" s="53">
        <v>4.6</v>
      </c>
      <c r="H22" s="53">
        <v>55.8</v>
      </c>
      <c r="I22" s="35">
        <f t="shared" si="0"/>
        <v>14.02</v>
      </c>
    </row>
    <row r="23" spans="1:9" ht="12">
      <c r="A23" s="51" t="s">
        <v>38</v>
      </c>
      <c r="B23" s="52">
        <v>2534</v>
      </c>
      <c r="C23" s="53">
        <v>48.2</v>
      </c>
      <c r="D23" s="53">
        <v>11.7</v>
      </c>
      <c r="E23" s="53">
        <v>35.4</v>
      </c>
      <c r="F23" s="53">
        <v>19.8</v>
      </c>
      <c r="G23" s="53">
        <v>4.6</v>
      </c>
      <c r="H23" s="53">
        <v>55.2</v>
      </c>
      <c r="I23" s="35">
        <f t="shared" si="0"/>
        <v>13.87</v>
      </c>
    </row>
    <row r="24" spans="1:9" ht="12">
      <c r="A24" s="51" t="s">
        <v>41</v>
      </c>
      <c r="B24" s="52" t="s">
        <v>55</v>
      </c>
      <c r="C24" s="53">
        <v>47.6</v>
      </c>
      <c r="D24" s="53">
        <v>11.4</v>
      </c>
      <c r="E24" s="53">
        <v>35.6</v>
      </c>
      <c r="F24" s="53">
        <v>19.3</v>
      </c>
      <c r="G24" s="53">
        <v>4.7</v>
      </c>
      <c r="H24" s="53">
        <v>54.9</v>
      </c>
      <c r="I24" s="35">
        <f t="shared" si="0"/>
        <v>13.83</v>
      </c>
    </row>
    <row r="25" spans="1:9" ht="12">
      <c r="A25" s="51" t="s">
        <v>34</v>
      </c>
      <c r="B25" s="52">
        <v>1985</v>
      </c>
      <c r="C25" s="53">
        <v>47.4</v>
      </c>
      <c r="D25" s="53">
        <v>11.2</v>
      </c>
      <c r="E25" s="53">
        <v>34.8</v>
      </c>
      <c r="F25" s="53">
        <v>19.9</v>
      </c>
      <c r="G25" s="53">
        <v>4.7</v>
      </c>
      <c r="H25" s="53">
        <v>54.7</v>
      </c>
      <c r="I25" s="35">
        <f t="shared" si="0"/>
        <v>13.66</v>
      </c>
    </row>
    <row r="26" spans="1:9" ht="12">
      <c r="A26" s="51" t="s">
        <v>43</v>
      </c>
      <c r="B26" s="52" t="s">
        <v>49</v>
      </c>
      <c r="C26" s="53">
        <v>47</v>
      </c>
      <c r="D26" s="53">
        <v>11.3</v>
      </c>
      <c r="E26" s="53">
        <v>36.1</v>
      </c>
      <c r="F26" s="53">
        <v>19.4</v>
      </c>
      <c r="G26" s="53">
        <v>4.6</v>
      </c>
      <c r="H26" s="53">
        <v>55.5</v>
      </c>
      <c r="I26" s="35">
        <f t="shared" si="0"/>
        <v>14.06</v>
      </c>
    </row>
    <row r="27" spans="1:9" ht="12">
      <c r="A27" s="51" t="s">
        <v>34</v>
      </c>
      <c r="B27" s="52">
        <v>2084</v>
      </c>
      <c r="C27" s="53">
        <v>46.1</v>
      </c>
      <c r="D27" s="53">
        <v>11.2</v>
      </c>
      <c r="E27" s="53">
        <v>35.7</v>
      </c>
      <c r="F27" s="53">
        <v>19.9</v>
      </c>
      <c r="G27" s="53">
        <v>4.6</v>
      </c>
      <c r="H27" s="53">
        <v>55.6</v>
      </c>
      <c r="I27" s="35">
        <f t="shared" si="0"/>
        <v>14.02</v>
      </c>
    </row>
    <row r="28" spans="1:9" ht="12">
      <c r="A28" s="51" t="s">
        <v>39</v>
      </c>
      <c r="B28" s="52" t="s">
        <v>52</v>
      </c>
      <c r="C28" s="53">
        <v>46</v>
      </c>
      <c r="D28" s="53">
        <v>11.2</v>
      </c>
      <c r="E28" s="53">
        <v>35.9</v>
      </c>
      <c r="F28" s="53">
        <v>19.5</v>
      </c>
      <c r="G28" s="53">
        <v>4.6</v>
      </c>
      <c r="H28" s="53">
        <v>55.4</v>
      </c>
      <c r="I28" s="35">
        <f t="shared" si="0"/>
        <v>14</v>
      </c>
    </row>
    <row r="29" spans="1:9" ht="12">
      <c r="A29" s="51" t="s">
        <v>47</v>
      </c>
      <c r="B29" s="52" t="s">
        <v>48</v>
      </c>
      <c r="C29" s="53">
        <v>45.9</v>
      </c>
      <c r="D29" s="53">
        <v>11</v>
      </c>
      <c r="E29" s="53">
        <v>35.2</v>
      </c>
      <c r="F29" s="53">
        <v>20.4</v>
      </c>
      <c r="G29" s="53">
        <v>4.6</v>
      </c>
      <c r="H29" s="53">
        <v>55.6</v>
      </c>
      <c r="I29" s="35">
        <f t="shared" si="0"/>
        <v>13.94</v>
      </c>
    </row>
    <row r="30" spans="1:9" ht="12">
      <c r="A30" s="51" t="s">
        <v>30</v>
      </c>
      <c r="B30" s="52" t="s">
        <v>50</v>
      </c>
      <c r="C30" s="53">
        <v>45.2</v>
      </c>
      <c r="D30" s="53">
        <v>11.5</v>
      </c>
      <c r="E30" s="53">
        <v>36.1</v>
      </c>
      <c r="F30" s="53">
        <v>18.7</v>
      </c>
      <c r="G30" s="53">
        <v>4.7</v>
      </c>
      <c r="H30" s="53">
        <v>54.8</v>
      </c>
      <c r="I30" s="35">
        <f t="shared" si="0"/>
        <v>13.89</v>
      </c>
    </row>
    <row r="31" spans="1:9" ht="12">
      <c r="A31" s="51" t="s">
        <v>35</v>
      </c>
      <c r="B31" s="52" t="s">
        <v>46</v>
      </c>
      <c r="C31" s="53">
        <v>44.7</v>
      </c>
      <c r="D31" s="53">
        <v>11.3</v>
      </c>
      <c r="E31" s="53">
        <v>35.9</v>
      </c>
      <c r="F31" s="53">
        <v>19.4</v>
      </c>
      <c r="G31" s="53">
        <v>4.6</v>
      </c>
      <c r="H31" s="53">
        <v>55.3</v>
      </c>
      <c r="I31" s="35">
        <f t="shared" si="0"/>
        <v>13.98</v>
      </c>
    </row>
    <row r="32" spans="1:9" ht="12">
      <c r="A32" s="51" t="s">
        <v>32</v>
      </c>
      <c r="B32" s="52" t="s">
        <v>45</v>
      </c>
      <c r="C32" s="53">
        <v>44.4</v>
      </c>
      <c r="D32" s="53">
        <v>11</v>
      </c>
      <c r="E32" s="53">
        <v>34.9</v>
      </c>
      <c r="F32" s="53">
        <v>19.7</v>
      </c>
      <c r="G32" s="53">
        <v>4.7</v>
      </c>
      <c r="H32" s="53">
        <v>54.6</v>
      </c>
      <c r="I32" s="35">
        <f t="shared" si="0"/>
        <v>13.65</v>
      </c>
    </row>
    <row r="33" spans="1:9" ht="12.75" thickBot="1">
      <c r="A33" s="61" t="s">
        <v>10</v>
      </c>
      <c r="B33" s="62"/>
      <c r="C33" s="62"/>
      <c r="D33" s="62"/>
      <c r="E33" s="62"/>
      <c r="F33" s="62"/>
      <c r="G33" s="62"/>
      <c r="H33" s="62"/>
      <c r="I33" s="63"/>
    </row>
    <row r="34" spans="1:9" ht="12.75" thickBot="1">
      <c r="A34" s="36" t="s">
        <v>30</v>
      </c>
      <c r="B34" s="37" t="s">
        <v>31</v>
      </c>
      <c r="C34" s="38">
        <v>46.7</v>
      </c>
      <c r="D34" s="38">
        <v>11.3</v>
      </c>
      <c r="E34" s="39">
        <v>34.8</v>
      </c>
      <c r="F34" s="39">
        <v>19.9</v>
      </c>
      <c r="G34" s="39">
        <v>4.7</v>
      </c>
      <c r="H34" s="40">
        <v>54.7</v>
      </c>
      <c r="I34" s="35">
        <f>ROUND($I$42+0.5+(E34-$E$8)*((0.0009*I$43)-0.03)+(F34-$F$8)*(0.6)*($I$44),2)</f>
        <v>13.66</v>
      </c>
    </row>
    <row r="35" spans="1:9" ht="23.25" customHeight="1" thickBot="1">
      <c r="A35" s="32"/>
      <c r="B35" s="33"/>
      <c r="C35" s="33"/>
      <c r="D35" s="33"/>
      <c r="E35" s="33"/>
      <c r="F35" s="33"/>
      <c r="G35" s="33"/>
      <c r="H35" s="33"/>
      <c r="I35" s="34"/>
    </row>
    <row r="36" spans="1:9" ht="16.5">
      <c r="A36" s="17" t="s">
        <v>15</v>
      </c>
      <c r="B36" s="18"/>
      <c r="C36" s="19">
        <f aca="true" t="shared" si="1" ref="C36:I36">AVERAGE(C9:C32)</f>
        <v>49.225000000000016</v>
      </c>
      <c r="D36" s="19">
        <f t="shared" si="1"/>
        <v>11.241666666666665</v>
      </c>
      <c r="E36" s="19">
        <f t="shared" si="1"/>
        <v>35.50416666666667</v>
      </c>
      <c r="F36" s="19">
        <f t="shared" si="1"/>
        <v>19.63333333333333</v>
      </c>
      <c r="G36" s="19">
        <f t="shared" si="1"/>
        <v>4.645833333333333</v>
      </c>
      <c r="H36" s="19">
        <f t="shared" si="1"/>
        <v>55.13749999999999</v>
      </c>
      <c r="I36" s="41">
        <f t="shared" si="1"/>
        <v>13.876249999999999</v>
      </c>
    </row>
    <row r="37" spans="1:9" ht="13.5">
      <c r="A37" s="20" t="s">
        <v>16</v>
      </c>
      <c r="B37" s="21"/>
      <c r="C37" s="22">
        <f aca="true" t="shared" si="2" ref="C37:I37">STDEV(C9:C32)</f>
        <v>3.1579093249090966</v>
      </c>
      <c r="D37" s="22">
        <f t="shared" si="2"/>
        <v>0.25007245326916355</v>
      </c>
      <c r="E37" s="22">
        <f t="shared" si="2"/>
        <v>0.43984104506916655</v>
      </c>
      <c r="F37" s="22">
        <f t="shared" si="2"/>
        <v>0.5337860397499019</v>
      </c>
      <c r="G37" s="22">
        <f t="shared" si="2"/>
        <v>0.05882299658752738</v>
      </c>
      <c r="H37" s="22">
        <f t="shared" si="2"/>
        <v>0.4595011472758542</v>
      </c>
      <c r="I37" s="42">
        <f t="shared" si="2"/>
        <v>0.1474953941801161</v>
      </c>
    </row>
    <row r="38" spans="1:9" ht="13.5">
      <c r="A38" s="23" t="s">
        <v>17</v>
      </c>
      <c r="B38" s="24"/>
      <c r="C38" s="25">
        <f aca="true" t="shared" si="3" ref="C38:I38">MAX(C9:C32)</f>
        <v>55.2</v>
      </c>
      <c r="D38" s="25">
        <f t="shared" si="3"/>
        <v>11.7</v>
      </c>
      <c r="E38" s="25">
        <f t="shared" si="3"/>
        <v>36.1</v>
      </c>
      <c r="F38" s="25">
        <f t="shared" si="3"/>
        <v>20.8</v>
      </c>
      <c r="G38" s="25">
        <f t="shared" si="3"/>
        <v>4.7</v>
      </c>
      <c r="H38" s="25">
        <f t="shared" si="3"/>
        <v>56</v>
      </c>
      <c r="I38" s="43">
        <f t="shared" si="3"/>
        <v>14.13</v>
      </c>
    </row>
    <row r="39" spans="1:9" ht="15" thickBot="1">
      <c r="A39" s="26" t="s">
        <v>18</v>
      </c>
      <c r="B39" s="27"/>
      <c r="C39" s="28">
        <f aca="true" t="shared" si="4" ref="C39:I39">MIN(C9:C32)</f>
        <v>44.4</v>
      </c>
      <c r="D39" s="28">
        <f t="shared" si="4"/>
        <v>10.4</v>
      </c>
      <c r="E39" s="28">
        <f t="shared" si="4"/>
        <v>34.5</v>
      </c>
      <c r="F39" s="28">
        <f t="shared" si="4"/>
        <v>18.7</v>
      </c>
      <c r="G39" s="28">
        <f t="shared" si="4"/>
        <v>4.5</v>
      </c>
      <c r="H39" s="28">
        <f t="shared" si="4"/>
        <v>54.3</v>
      </c>
      <c r="I39" s="44">
        <f t="shared" si="4"/>
        <v>13.63</v>
      </c>
    </row>
    <row r="40" spans="1:9" ht="13.5" thickBot="1">
      <c r="A40" s="82" t="s">
        <v>11</v>
      </c>
      <c r="B40" s="83"/>
      <c r="C40" s="83"/>
      <c r="D40" s="83"/>
      <c r="E40" s="83"/>
      <c r="F40" s="84"/>
      <c r="G40" s="85"/>
      <c r="H40" s="86"/>
      <c r="I40" s="87"/>
    </row>
    <row r="41" spans="1:9" ht="15.75" thickBot="1">
      <c r="A41" s="91" t="s">
        <v>12</v>
      </c>
      <c r="B41" s="92"/>
      <c r="C41" s="92"/>
      <c r="D41" s="92"/>
      <c r="E41" s="92"/>
      <c r="F41" s="93"/>
      <c r="G41" s="88" t="s">
        <v>22</v>
      </c>
      <c r="H41" s="89"/>
      <c r="I41" s="90"/>
    </row>
    <row r="42" spans="1:9" ht="18" customHeight="1" thickTop="1">
      <c r="A42" s="79" t="s">
        <v>27</v>
      </c>
      <c r="B42" s="80"/>
      <c r="C42" s="80"/>
      <c r="D42" s="80"/>
      <c r="E42" s="80"/>
      <c r="F42" s="81"/>
      <c r="G42" s="72" t="s">
        <v>23</v>
      </c>
      <c r="H42" s="73"/>
      <c r="I42" s="45">
        <v>12.9</v>
      </c>
    </row>
    <row r="43" spans="1:9" ht="34.5" customHeight="1">
      <c r="A43" s="64" t="s">
        <v>13</v>
      </c>
      <c r="B43" s="65"/>
      <c r="C43" s="65"/>
      <c r="D43" s="65"/>
      <c r="E43" s="65"/>
      <c r="F43" s="66"/>
      <c r="G43" s="77" t="s">
        <v>24</v>
      </c>
      <c r="H43" s="78"/>
      <c r="I43" s="48">
        <v>479</v>
      </c>
    </row>
    <row r="44" spans="1:9" ht="33" customHeight="1">
      <c r="A44" s="64" t="s">
        <v>14</v>
      </c>
      <c r="B44" s="67"/>
      <c r="C44" s="67"/>
      <c r="D44" s="67"/>
      <c r="E44" s="67"/>
      <c r="F44" s="68"/>
      <c r="G44" s="77" t="s">
        <v>25</v>
      </c>
      <c r="H44" s="78"/>
      <c r="I44" s="50">
        <v>0.403</v>
      </c>
    </row>
    <row r="45" spans="1:9" ht="14.25" customHeight="1" thickBot="1">
      <c r="A45" s="69" t="s">
        <v>29</v>
      </c>
      <c r="B45" s="70"/>
      <c r="C45" s="70"/>
      <c r="D45" s="70"/>
      <c r="E45" s="70"/>
      <c r="F45" s="71"/>
      <c r="G45" s="57" t="s">
        <v>26</v>
      </c>
      <c r="H45" s="58"/>
      <c r="I45" s="49">
        <v>0.104</v>
      </c>
    </row>
  </sheetData>
  <sheetProtection/>
  <mergeCells count="18">
    <mergeCell ref="C1:I1"/>
    <mergeCell ref="G43:H43"/>
    <mergeCell ref="G44:H44"/>
    <mergeCell ref="A42:F42"/>
    <mergeCell ref="A40:F40"/>
    <mergeCell ref="G40:I40"/>
    <mergeCell ref="G41:I41"/>
    <mergeCell ref="A41:F41"/>
    <mergeCell ref="C2:I2"/>
    <mergeCell ref="D3:I3"/>
    <mergeCell ref="C4:I4"/>
    <mergeCell ref="G45:H45"/>
    <mergeCell ref="C8:D8"/>
    <mergeCell ref="A33:I33"/>
    <mergeCell ref="A43:F43"/>
    <mergeCell ref="A44:F44"/>
    <mergeCell ref="A45:F45"/>
    <mergeCell ref="G42:H42"/>
  </mergeCells>
  <conditionalFormatting sqref="C9:C32">
    <cfRule type="cellIs" priority="1" dxfId="0" operator="equal" stopIfTrue="1">
      <formula>Results!$C$38</formula>
    </cfRule>
  </conditionalFormatting>
  <conditionalFormatting sqref="E9:E32">
    <cfRule type="cellIs" priority="2" dxfId="0" operator="equal" stopIfTrue="1">
      <formula>Results!$E$38</formula>
    </cfRule>
  </conditionalFormatting>
  <conditionalFormatting sqref="F9:F32">
    <cfRule type="cellIs" priority="3" dxfId="0" operator="equal" stopIfTrue="1">
      <formula>Results!$F$38</formula>
    </cfRule>
  </conditionalFormatting>
  <conditionalFormatting sqref="H9:H32">
    <cfRule type="cellIs" priority="4" dxfId="0" operator="equal" stopIfTrue="1">
      <formula>Results!$H$38</formula>
    </cfRule>
  </conditionalFormatting>
  <conditionalFormatting sqref="I9:I32">
    <cfRule type="cellIs" priority="5" dxfId="0" operator="equal" stopIfTrue="1">
      <formula>Results!$I$38</formula>
    </cfRule>
  </conditionalFormatting>
  <printOptions horizontalCentered="1" verticalCentered="1"/>
  <pageMargins left="0" right="0" top="0" bottom="0" header="0.5" footer="0.5"/>
  <pageSetup fitToHeight="1" fitToWidth="1" horizontalDpi="600" verticalDpi="600" orientation="portrait" scale="8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Iowa State Univeristy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Hurburgh Jr.</dc:creator>
  <cp:keywords/>
  <dc:description/>
  <cp:lastModifiedBy>Kelsey Warner</cp:lastModifiedBy>
  <cp:lastPrinted>2013-10-14T14:50:07Z</cp:lastPrinted>
  <dcterms:created xsi:type="dcterms:W3CDTF">1998-10-01T19:23:01Z</dcterms:created>
  <dcterms:modified xsi:type="dcterms:W3CDTF">2016-04-15T15:01:18Z</dcterms:modified>
  <cp:category/>
  <cp:version/>
  <cp:contentType/>
  <cp:contentStatus/>
</cp:coreProperties>
</file>