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08\"/>
    </mc:Choice>
  </mc:AlternateContent>
  <bookViews>
    <workbookView xWindow="705" yWindow="900" windowWidth="10290" windowHeight="4635"/>
  </bookViews>
  <sheets>
    <sheet name="Results" sheetId="2" r:id="rId1"/>
  </sheets>
  <definedNames>
    <definedName name="_xlnm.Print_Area" localSheetId="0">Results!$A$1:$L$42</definedName>
  </definedNames>
  <calcPr calcId="162913"/>
</workbook>
</file>

<file path=xl/calcChain.xml><?xml version="1.0" encoding="utf-8"?>
<calcChain xmlns="http://schemas.openxmlformats.org/spreadsheetml/2006/main">
  <c r="N37" i="2" l="1"/>
  <c r="N38" i="2" s="1"/>
  <c r="O28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10" i="2"/>
  <c r="O9" i="2"/>
  <c r="N36" i="2" l="1"/>
</calcChain>
</file>

<file path=xl/sharedStrings.xml><?xml version="1.0" encoding="utf-8"?>
<sst xmlns="http://schemas.openxmlformats.org/spreadsheetml/2006/main" count="77" uniqueCount="67">
  <si>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</si>
  <si>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</si>
  <si>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</si>
  <si>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</si>
  <si>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</si>
  <si>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</si>
  <si>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</si>
  <si>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</si>
  <si>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</si>
  <si>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</si>
  <si>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</si>
  <si>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</si>
  <si>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</si>
  <si>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</si>
  <si>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</si>
  <si>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</si>
  <si>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</si>
  <si>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</si>
  <si>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</si>
  <si>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</si>
  <si>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</si>
  <si>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</si>
  <si>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</si>
  <si>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</si>
  <si>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</si>
  <si>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</si>
  <si>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</si>
  <si>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</si>
  <si>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</si>
  <si>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</si>
  <si>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</si>
  <si>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2008 Strip Plots</t>
  </si>
  <si>
    <t>Ethanol Yld    (gal/bu)</t>
  </si>
  <si>
    <t>YIELD, PROTEIN, OIL, STARCH, TEST WEIGHT, DENSITY and ETHANOL BASIS 15% MOISTURE.</t>
  </si>
  <si>
    <t>VALUE IS GROSS REVENUE PER ACRE MINUS 5 CENTS/BU/PT. FOR DRYING.</t>
  </si>
  <si>
    <t>Copyright © 1996-2008, Iowa Grain Quality Initiative, Iowa State University, Ames, Iowa. All rights reserved.</t>
  </si>
  <si>
    <r>
      <t>2</t>
    </r>
    <r>
      <rPr>
        <sz val="11"/>
        <rFont val="Arial"/>
        <family val="2"/>
      </rPr>
      <t xml:space="preserve"> Value is determined by the current price for corn ($563) and a drying charge.</t>
    </r>
  </si>
  <si>
    <t>Cornelius</t>
  </si>
  <si>
    <t>C649VT3</t>
  </si>
  <si>
    <t>C547VT3</t>
  </si>
  <si>
    <t>Great Lakes</t>
  </si>
  <si>
    <t>5995BTRW</t>
  </si>
  <si>
    <t>5711G3VT3</t>
  </si>
  <si>
    <t>Dekalb</t>
  </si>
  <si>
    <t>Crows</t>
  </si>
  <si>
    <t>Epley</t>
  </si>
  <si>
    <t>E 1584VT3</t>
  </si>
  <si>
    <t>E36R75YGCB</t>
  </si>
  <si>
    <t>Legend Seeds</t>
  </si>
  <si>
    <t>9707RRHXT</t>
  </si>
  <si>
    <t>9703VT3</t>
  </si>
  <si>
    <t>Pioneer</t>
  </si>
  <si>
    <t>33W84</t>
  </si>
  <si>
    <t>34Y03</t>
  </si>
  <si>
    <t xml:space="preserve">Midwest </t>
  </si>
  <si>
    <t>79504VT3</t>
  </si>
  <si>
    <t>76865vt3</t>
  </si>
  <si>
    <t>Fielders Choice</t>
  </si>
  <si>
    <t>NG6793VT3</t>
  </si>
  <si>
    <t>N6723VT3</t>
  </si>
  <si>
    <t>78135VT3</t>
  </si>
  <si>
    <t>Blackhawk County Corn and Soybean Association</t>
  </si>
  <si>
    <t>Corn</t>
  </si>
  <si>
    <t>DKC 61-19VT3</t>
  </si>
  <si>
    <t>4726Y</t>
  </si>
  <si>
    <t>DKC 61-69VT3</t>
  </si>
  <si>
    <t>3626VT3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</si>
</sst>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2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175" fontId="2" fillId="3" borderId="0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" fontId="0" fillId="0" borderId="0" xfId="0" applyNumberFormat="1"/>
    <xf numFmtId="0" fontId="0" fillId="2" borderId="5" xfId="0" applyFill="1" applyBorder="1"/>
    <xf numFmtId="0" fontId="0" fillId="2" borderId="7" xfId="0" applyFill="1" applyBorder="1"/>
    <xf numFmtId="175" fontId="0" fillId="2" borderId="7" xfId="0" applyNumberFormat="1" applyFill="1" applyBorder="1"/>
    <xf numFmtId="0" fontId="0" fillId="2" borderId="6" xfId="0" applyFill="1" applyBorder="1"/>
    <xf numFmtId="0" fontId="2" fillId="3" borderId="16" xfId="0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175" fontId="0" fillId="3" borderId="18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2" fillId="3" borderId="19" xfId="0" applyFont="1" applyFill="1" applyBorder="1" applyAlignment="1">
      <alignment horizontal="centerContinuous"/>
    </xf>
    <xf numFmtId="0" fontId="2" fillId="3" borderId="20" xfId="0" applyFont="1" applyFill="1" applyBorder="1" applyAlignment="1">
      <alignment horizontal="centerContinuous"/>
    </xf>
    <xf numFmtId="175" fontId="0" fillId="3" borderId="21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2" fillId="4" borderId="19" xfId="0" applyFont="1" applyFill="1" applyBorder="1" applyAlignment="1">
      <alignment horizontal="centerContinuous"/>
    </xf>
    <xf numFmtId="0" fontId="2" fillId="4" borderId="20" xfId="0" applyFont="1" applyFill="1" applyBorder="1" applyAlignment="1">
      <alignment horizontal="centerContinuous"/>
    </xf>
    <xf numFmtId="175" fontId="0" fillId="4" borderId="2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Continuous"/>
    </xf>
    <xf numFmtId="0" fontId="2" fillId="3" borderId="23" xfId="0" applyFont="1" applyFill="1" applyBorder="1" applyAlignment="1">
      <alignment horizontal="centerContinuous"/>
    </xf>
    <xf numFmtId="175" fontId="0" fillId="3" borderId="24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3" fillId="0" borderId="0" xfId="0" applyFont="1"/>
    <xf numFmtId="165" fontId="0" fillId="3" borderId="25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165" fontId="1" fillId="5" borderId="27" xfId="0" applyNumberFormat="1" applyFont="1" applyFill="1" applyBorder="1" applyAlignment="1">
      <alignment horizontal="center"/>
    </xf>
    <xf numFmtId="165" fontId="1" fillId="5" borderId="25" xfId="0" applyNumberFormat="1" applyFont="1" applyFill="1" applyBorder="1" applyAlignment="1">
      <alignment horizontal="center"/>
    </xf>
    <xf numFmtId="165" fontId="1" fillId="5" borderId="26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170" fontId="2" fillId="3" borderId="29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0" fillId="0" borderId="21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1" xfId="0" applyBorder="1" applyAlignment="1">
      <alignment horizontal="righ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11" fillId="0" borderId="3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0" xfId="0" applyFont="1" applyBorder="1" applyAlignment="1">
      <alignment horizontal="left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9</xdr:col>
      <xdr:colOff>76200</xdr:colOff>
      <xdr:row>5</xdr:row>
      <xdr:rowOff>276225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82867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12</xdr:col>
      <xdr:colOff>9525</xdr:colOff>
      <xdr:row>5</xdr:row>
      <xdr:rowOff>285750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266825"/>
          <a:ext cx="92868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9</xdr:col>
      <xdr:colOff>66675</xdr:colOff>
      <xdr:row>29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8850"/>
          <a:ext cx="8277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28</xdr:row>
      <xdr:rowOff>9525</xdr:rowOff>
    </xdr:from>
    <xdr:to>
      <xdr:col>11</xdr:col>
      <xdr:colOff>866775</xdr:colOff>
      <xdr:row>29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6038850"/>
          <a:ext cx="92487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"/>
          <a:ext cx="41529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11</xdr:col>
      <xdr:colOff>0</xdr:colOff>
      <xdr:row>8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2162175"/>
          <a:ext cx="8001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="97" workbookViewId="0">
      <selection activeCell="N6" sqref="N6"/>
    </sheetView>
  </sheetViews>
  <sheetFormatPr defaultRowHeight="12.75" x14ac:dyDescent="0.2"/>
  <cols>
    <col min="1" max="1" width="20.7109375" bestFit="1" customWidth="1"/>
    <col min="2" max="2" width="16.5703125" bestFit="1" customWidth="1"/>
    <col min="3" max="3" width="13" customWidth="1"/>
    <col min="4" max="4" width="12.140625" customWidth="1"/>
    <col min="5" max="6" width="14.42578125" customWidth="1"/>
    <col min="7" max="7" width="11.28515625" customWidth="1"/>
    <col min="8" max="8" width="10.7109375" customWidth="1"/>
    <col min="9" max="9" width="9.85546875" customWidth="1"/>
    <col min="10" max="11" width="12.140625" customWidth="1"/>
    <col min="12" max="12" width="13.28515625" customWidth="1"/>
  </cols>
  <sheetData>
    <row r="1" spans="1:16" ht="30.75" x14ac:dyDescent="0.45">
      <c r="A1" s="1"/>
      <c r="B1" s="2"/>
      <c r="C1" s="105" t="s">
        <v>31</v>
      </c>
      <c r="D1" s="106"/>
      <c r="E1" s="106"/>
      <c r="F1" s="106"/>
      <c r="G1" s="91" t="s">
        <v>62</v>
      </c>
      <c r="H1" s="91"/>
      <c r="I1" s="91"/>
      <c r="J1" s="91"/>
      <c r="K1" s="91"/>
      <c r="L1" s="92"/>
    </row>
    <row r="2" spans="1:16" ht="16.899999999999999" customHeight="1" x14ac:dyDescent="0.2">
      <c r="A2" s="3"/>
      <c r="B2" s="4"/>
      <c r="C2" s="103" t="s">
        <v>0</v>
      </c>
      <c r="D2" s="104"/>
      <c r="E2" s="104"/>
      <c r="F2" s="104"/>
      <c r="G2" s="93"/>
      <c r="H2" s="93"/>
      <c r="I2" s="93"/>
      <c r="J2" s="93"/>
      <c r="K2" s="93"/>
      <c r="L2" s="94"/>
    </row>
    <row r="3" spans="1:16" ht="21.75" customHeight="1" x14ac:dyDescent="0.25">
      <c r="A3" s="3"/>
      <c r="B3" s="4"/>
      <c r="C3" s="5" t="s">
        <v>1</v>
      </c>
      <c r="D3" s="95" t="s">
        <v>61</v>
      </c>
      <c r="E3" s="95"/>
      <c r="F3" s="95"/>
      <c r="G3" s="95"/>
      <c r="H3" s="95"/>
      <c r="I3" s="95"/>
      <c r="J3" s="95"/>
      <c r="K3" s="95"/>
      <c r="L3" s="96"/>
    </row>
    <row r="4" spans="1:16" ht="21.75" customHeight="1" x14ac:dyDescent="0.2">
      <c r="A4" s="3"/>
      <c r="B4" s="4"/>
      <c r="C4" s="101" t="s">
        <v>11</v>
      </c>
      <c r="D4" s="102"/>
      <c r="E4" s="102"/>
      <c r="F4" s="102"/>
      <c r="G4" s="97"/>
      <c r="H4" s="97"/>
      <c r="I4" s="97"/>
      <c r="J4" s="97"/>
      <c r="K4" s="97"/>
      <c r="L4" s="98"/>
    </row>
    <row r="5" spans="1:16" ht="8.25" customHeight="1" thickBot="1" x14ac:dyDescent="0.2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7"/>
    </row>
    <row r="6" spans="1:16" ht="23.25" customHeight="1" thickBo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6" ht="48" customHeight="1" thickBot="1" x14ac:dyDescent="0.3">
      <c r="A7" s="12" t="s">
        <v>2</v>
      </c>
      <c r="B7" s="13" t="s">
        <v>3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4</v>
      </c>
      <c r="H7" s="14" t="s">
        <v>5</v>
      </c>
      <c r="I7" s="15" t="s">
        <v>6</v>
      </c>
      <c r="J7" s="14" t="s">
        <v>7</v>
      </c>
      <c r="K7" s="15" t="s">
        <v>32</v>
      </c>
      <c r="L7" s="16" t="s">
        <v>23</v>
      </c>
    </row>
    <row r="8" spans="1:16" ht="20.25" customHeight="1" thickTop="1" thickBot="1" x14ac:dyDescent="0.3">
      <c r="A8" s="17"/>
      <c r="B8" s="18"/>
      <c r="C8" s="18"/>
      <c r="D8" s="19"/>
      <c r="E8" s="99" t="s">
        <v>8</v>
      </c>
      <c r="F8" s="100"/>
      <c r="G8" s="20">
        <v>8</v>
      </c>
      <c r="H8" s="20">
        <v>3.6</v>
      </c>
      <c r="I8" s="20">
        <v>60</v>
      </c>
      <c r="J8" s="60">
        <v>1.27</v>
      </c>
      <c r="K8" s="59"/>
      <c r="L8" s="21"/>
    </row>
    <row r="9" spans="1:16" ht="14.25" x14ac:dyDescent="0.2">
      <c r="A9" s="56" t="s">
        <v>43</v>
      </c>
      <c r="B9" s="56" t="s">
        <v>63</v>
      </c>
      <c r="C9" s="62">
        <v>204.8</v>
      </c>
      <c r="D9" s="62">
        <v>1024.1099999999999</v>
      </c>
      <c r="E9" s="62">
        <v>51.5</v>
      </c>
      <c r="F9" s="62">
        <v>27.6</v>
      </c>
      <c r="G9" s="62">
        <v>6.4</v>
      </c>
      <c r="H9" s="62">
        <v>3.4</v>
      </c>
      <c r="I9" s="62">
        <v>62.9</v>
      </c>
      <c r="J9" s="63">
        <v>1.24</v>
      </c>
      <c r="K9" s="51">
        <v>2.9442849999999994</v>
      </c>
      <c r="L9" s="49">
        <v>5.44</v>
      </c>
      <c r="O9" s="22">
        <f t="shared" ref="O9:O26" si="0">(2000)*((0.01*$N$39)-0.48)/((0.01*G9)-0.48)</f>
        <v>1538.4615384615383</v>
      </c>
      <c r="P9" s="22"/>
    </row>
    <row r="10" spans="1:16" ht="14.25" x14ac:dyDescent="0.2">
      <c r="A10" s="56" t="s">
        <v>44</v>
      </c>
      <c r="B10" s="56" t="s">
        <v>64</v>
      </c>
      <c r="C10" s="62">
        <v>200.6</v>
      </c>
      <c r="D10" s="62">
        <v>1007.87</v>
      </c>
      <c r="E10" s="62">
        <v>51.2</v>
      </c>
      <c r="F10" s="62">
        <v>27.1</v>
      </c>
      <c r="G10" s="62">
        <v>6.8</v>
      </c>
      <c r="H10" s="62">
        <v>3.2</v>
      </c>
      <c r="I10" s="62">
        <v>62.1</v>
      </c>
      <c r="J10" s="63">
        <v>1.24</v>
      </c>
      <c r="K10" s="51">
        <v>2.9252189999999993</v>
      </c>
      <c r="L10" s="50">
        <v>5.44</v>
      </c>
      <c r="O10" s="22">
        <f t="shared" si="0"/>
        <v>1553.3980582524271</v>
      </c>
      <c r="P10" s="22"/>
    </row>
    <row r="11" spans="1:16" ht="14.25" x14ac:dyDescent="0.2">
      <c r="A11" s="56" t="s">
        <v>37</v>
      </c>
      <c r="B11" s="56" t="s">
        <v>38</v>
      </c>
      <c r="C11" s="62">
        <v>198.8</v>
      </c>
      <c r="D11" s="62">
        <v>997.02</v>
      </c>
      <c r="E11" s="62">
        <v>52</v>
      </c>
      <c r="F11" s="62">
        <v>27.3</v>
      </c>
      <c r="G11" s="62">
        <v>6.3</v>
      </c>
      <c r="H11" s="62">
        <v>3.1</v>
      </c>
      <c r="I11" s="62">
        <v>62.4</v>
      </c>
      <c r="J11" s="63">
        <v>1.25</v>
      </c>
      <c r="K11" s="51">
        <v>2.9561899999999994</v>
      </c>
      <c r="L11" s="50">
        <v>5.37</v>
      </c>
      <c r="O11" s="22">
        <f t="shared" si="0"/>
        <v>1534.7721822541964</v>
      </c>
      <c r="P11" s="22"/>
    </row>
    <row r="12" spans="1:16" ht="14.25" x14ac:dyDescent="0.2">
      <c r="A12" s="56" t="s">
        <v>43</v>
      </c>
      <c r="B12" s="56" t="s">
        <v>65</v>
      </c>
      <c r="C12" s="62">
        <v>198</v>
      </c>
      <c r="D12" s="62">
        <v>983.2</v>
      </c>
      <c r="E12" s="62">
        <v>52.9</v>
      </c>
      <c r="F12" s="62">
        <v>28.3</v>
      </c>
      <c r="G12" s="62">
        <v>6.7</v>
      </c>
      <c r="H12" s="62">
        <v>3</v>
      </c>
      <c r="I12" s="62">
        <v>62.5</v>
      </c>
      <c r="J12" s="63">
        <v>1.22</v>
      </c>
      <c r="K12" s="51">
        <v>2.9315829999999998</v>
      </c>
      <c r="L12" s="50">
        <v>5.39</v>
      </c>
      <c r="O12" s="22">
        <f t="shared" si="0"/>
        <v>1549.6368038740918</v>
      </c>
      <c r="P12" s="22"/>
    </row>
    <row r="13" spans="1:16" ht="14.25" x14ac:dyDescent="0.2">
      <c r="A13" s="56" t="s">
        <v>57</v>
      </c>
      <c r="B13" s="56" t="s">
        <v>59</v>
      </c>
      <c r="C13" s="62">
        <v>195.9</v>
      </c>
      <c r="D13" s="62">
        <v>976.54</v>
      </c>
      <c r="E13" s="62">
        <v>52</v>
      </c>
      <c r="F13" s="62">
        <v>27.9</v>
      </c>
      <c r="G13" s="62">
        <v>6.1</v>
      </c>
      <c r="H13" s="62">
        <v>3.2</v>
      </c>
      <c r="I13" s="62">
        <v>61.7</v>
      </c>
      <c r="J13" s="63">
        <v>1.23</v>
      </c>
      <c r="K13" s="51">
        <v>2.9631429999999996</v>
      </c>
      <c r="L13" s="50">
        <v>5.37</v>
      </c>
      <c r="O13" s="22">
        <f t="shared" si="0"/>
        <v>1527.4463007159902</v>
      </c>
      <c r="P13" s="22"/>
    </row>
    <row r="14" spans="1:16" ht="14.25" x14ac:dyDescent="0.2">
      <c r="A14" s="56" t="s">
        <v>44</v>
      </c>
      <c r="B14" s="56" t="s">
        <v>66</v>
      </c>
      <c r="C14" s="62">
        <v>191.6</v>
      </c>
      <c r="D14" s="62">
        <v>989.55</v>
      </c>
      <c r="E14" s="62">
        <v>51.9</v>
      </c>
      <c r="F14" s="62">
        <v>24.3</v>
      </c>
      <c r="G14" s="62">
        <v>7</v>
      </c>
      <c r="H14" s="62">
        <v>3.2</v>
      </c>
      <c r="I14" s="62">
        <v>62.2</v>
      </c>
      <c r="J14" s="63">
        <v>1.25</v>
      </c>
      <c r="K14" s="51">
        <v>2.9153049999999996</v>
      </c>
      <c r="L14" s="50">
        <v>5.46</v>
      </c>
      <c r="O14" s="22">
        <f t="shared" si="0"/>
        <v>1560.9756097560974</v>
      </c>
      <c r="P14" s="22"/>
    </row>
    <row r="15" spans="1:16" ht="14.25" x14ac:dyDescent="0.2">
      <c r="A15" s="56" t="s">
        <v>40</v>
      </c>
      <c r="B15" s="56" t="s">
        <v>41</v>
      </c>
      <c r="C15" s="62">
        <v>188.9</v>
      </c>
      <c r="D15" s="62">
        <v>937.85</v>
      </c>
      <c r="E15" s="62">
        <v>52.4</v>
      </c>
      <c r="F15" s="62">
        <v>28.3</v>
      </c>
      <c r="G15" s="62">
        <v>6.2</v>
      </c>
      <c r="H15" s="62">
        <v>3.1</v>
      </c>
      <c r="I15" s="62">
        <v>62.4</v>
      </c>
      <c r="J15" s="63">
        <v>1.24</v>
      </c>
      <c r="K15" s="51">
        <v>2.9605019999999995</v>
      </c>
      <c r="L15" s="50">
        <v>5.36</v>
      </c>
      <c r="O15" s="22">
        <f t="shared" si="0"/>
        <v>1531.1004784688994</v>
      </c>
      <c r="P15" s="22"/>
    </row>
    <row r="16" spans="1:16" ht="14.25" x14ac:dyDescent="0.2">
      <c r="A16" s="56" t="s">
        <v>37</v>
      </c>
      <c r="B16" s="56" t="s">
        <v>39</v>
      </c>
      <c r="C16" s="62">
        <v>187.1</v>
      </c>
      <c r="D16" s="62">
        <v>953.09</v>
      </c>
      <c r="E16" s="62">
        <v>52.4</v>
      </c>
      <c r="F16" s="62">
        <v>25.7</v>
      </c>
      <c r="G16" s="62">
        <v>6.4</v>
      </c>
      <c r="H16" s="62">
        <v>3</v>
      </c>
      <c r="I16" s="62">
        <v>62.2</v>
      </c>
      <c r="J16" s="63">
        <v>1.24</v>
      </c>
      <c r="K16" s="51">
        <v>2.9509689999999997</v>
      </c>
      <c r="L16" s="50">
        <v>5.36</v>
      </c>
      <c r="O16" s="22">
        <f t="shared" si="0"/>
        <v>1538.4615384615383</v>
      </c>
      <c r="P16" s="22"/>
    </row>
    <row r="17" spans="1:16" ht="14.25" x14ac:dyDescent="0.2">
      <c r="A17" s="56" t="s">
        <v>57</v>
      </c>
      <c r="B17" s="56" t="s">
        <v>58</v>
      </c>
      <c r="C17" s="62">
        <v>186.3</v>
      </c>
      <c r="D17" s="62">
        <v>919.38</v>
      </c>
      <c r="E17" s="62">
        <v>54.6</v>
      </c>
      <c r="F17" s="62">
        <v>28.9</v>
      </c>
      <c r="G17" s="62">
        <v>6.5</v>
      </c>
      <c r="H17" s="62">
        <v>2.9</v>
      </c>
      <c r="I17" s="62">
        <v>62</v>
      </c>
      <c r="J17" s="63">
        <v>1.26</v>
      </c>
      <c r="K17" s="51">
        <v>2.9496180000000001</v>
      </c>
      <c r="L17" s="50">
        <v>5.35</v>
      </c>
      <c r="O17" s="22">
        <f t="shared" si="0"/>
        <v>1542.168674698795</v>
      </c>
      <c r="P17" s="22"/>
    </row>
    <row r="18" spans="1:16" ht="14.25" x14ac:dyDescent="0.2">
      <c r="A18" s="56" t="s">
        <v>45</v>
      </c>
      <c r="B18" s="56" t="s">
        <v>46</v>
      </c>
      <c r="C18" s="62">
        <v>185.3</v>
      </c>
      <c r="D18" s="62">
        <v>920.95</v>
      </c>
      <c r="E18" s="62">
        <v>51.9</v>
      </c>
      <c r="F18" s="62">
        <v>28.2</v>
      </c>
      <c r="G18" s="62">
        <v>7</v>
      </c>
      <c r="H18" s="62">
        <v>3.3</v>
      </c>
      <c r="I18" s="62">
        <v>62.7</v>
      </c>
      <c r="J18" s="63">
        <v>1.24</v>
      </c>
      <c r="K18" s="51">
        <v>2.9123439999999996</v>
      </c>
      <c r="L18" s="50">
        <v>5.48</v>
      </c>
      <c r="O18" s="22">
        <f t="shared" si="0"/>
        <v>1560.9756097560974</v>
      </c>
      <c r="P18" s="22"/>
    </row>
    <row r="19" spans="1:16" ht="14.25" x14ac:dyDescent="0.2">
      <c r="A19" s="56" t="s">
        <v>51</v>
      </c>
      <c r="B19" s="56" t="s">
        <v>53</v>
      </c>
      <c r="C19" s="62">
        <v>182.2</v>
      </c>
      <c r="D19" s="62">
        <v>893.59</v>
      </c>
      <c r="E19" s="62">
        <v>51</v>
      </c>
      <c r="F19" s="62">
        <v>29.5</v>
      </c>
      <c r="G19" s="62">
        <v>6.1</v>
      </c>
      <c r="H19" s="62">
        <v>3.2</v>
      </c>
      <c r="I19" s="62">
        <v>62.9</v>
      </c>
      <c r="J19" s="63">
        <v>1.21</v>
      </c>
      <c r="K19" s="51">
        <v>2.9605629999999996</v>
      </c>
      <c r="L19" s="50">
        <v>5.37</v>
      </c>
      <c r="O19" s="22">
        <f t="shared" si="0"/>
        <v>1527.4463007159902</v>
      </c>
      <c r="P19" s="22"/>
    </row>
    <row r="20" spans="1:16" ht="14.25" x14ac:dyDescent="0.2">
      <c r="A20" s="56" t="s">
        <v>54</v>
      </c>
      <c r="B20" s="56" t="s">
        <v>56</v>
      </c>
      <c r="C20" s="62">
        <v>181.7</v>
      </c>
      <c r="D20" s="62">
        <v>886.89</v>
      </c>
      <c r="E20" s="62">
        <v>53.9</v>
      </c>
      <c r="F20" s="62">
        <v>30</v>
      </c>
      <c r="G20" s="62">
        <v>6.3</v>
      </c>
      <c r="H20" s="62">
        <v>3</v>
      </c>
      <c r="I20" s="62">
        <v>62.4</v>
      </c>
      <c r="J20" s="63">
        <v>1.22</v>
      </c>
      <c r="K20" s="51">
        <v>2.9539909999999998</v>
      </c>
      <c r="L20" s="50">
        <v>5.35</v>
      </c>
      <c r="O20" s="22">
        <f t="shared" si="0"/>
        <v>1534.7721822541964</v>
      </c>
      <c r="P20" s="22"/>
    </row>
    <row r="21" spans="1:16" ht="14.25" x14ac:dyDescent="0.2">
      <c r="A21" s="56" t="s">
        <v>40</v>
      </c>
      <c r="B21" s="56" t="s">
        <v>42</v>
      </c>
      <c r="C21" s="62">
        <v>180.7</v>
      </c>
      <c r="D21" s="62">
        <v>900.95</v>
      </c>
      <c r="E21" s="62">
        <v>49</v>
      </c>
      <c r="F21" s="62">
        <v>27.9</v>
      </c>
      <c r="G21" s="62">
        <v>6.3</v>
      </c>
      <c r="H21" s="62">
        <v>3.2</v>
      </c>
      <c r="I21" s="62">
        <v>62.2</v>
      </c>
      <c r="J21" s="63">
        <v>1.23</v>
      </c>
      <c r="K21" s="51">
        <v>2.9519389999999994</v>
      </c>
      <c r="L21" s="50">
        <v>5.39</v>
      </c>
      <c r="O21" s="22">
        <f t="shared" si="0"/>
        <v>1534.7721822541964</v>
      </c>
      <c r="P21" s="22"/>
    </row>
    <row r="22" spans="1:16" ht="14.25" x14ac:dyDescent="0.2">
      <c r="A22" s="56" t="s">
        <v>48</v>
      </c>
      <c r="B22" s="56" t="s">
        <v>50</v>
      </c>
      <c r="C22" s="62">
        <v>179.1</v>
      </c>
      <c r="D22" s="62">
        <v>923.18</v>
      </c>
      <c r="E22" s="62">
        <v>52.3</v>
      </c>
      <c r="F22" s="62">
        <v>24.5</v>
      </c>
      <c r="G22" s="62">
        <v>6.6</v>
      </c>
      <c r="H22" s="62">
        <v>3.4</v>
      </c>
      <c r="I22" s="62">
        <v>61.3</v>
      </c>
      <c r="J22" s="63">
        <v>1.25</v>
      </c>
      <c r="K22" s="51">
        <v>2.9343709999999996</v>
      </c>
      <c r="L22" s="50">
        <v>5.46</v>
      </c>
      <c r="O22" s="22">
        <f t="shared" si="0"/>
        <v>1545.8937198067631</v>
      </c>
      <c r="P22" s="22"/>
    </row>
    <row r="23" spans="1:16" ht="14.25" x14ac:dyDescent="0.2">
      <c r="A23" s="56" t="s">
        <v>48</v>
      </c>
      <c r="B23" s="56" t="s">
        <v>49</v>
      </c>
      <c r="C23" s="62">
        <v>178.1</v>
      </c>
      <c r="D23" s="62">
        <v>877.9</v>
      </c>
      <c r="E23" s="62">
        <v>52</v>
      </c>
      <c r="F23" s="62">
        <v>29</v>
      </c>
      <c r="G23" s="62">
        <v>6.4</v>
      </c>
      <c r="H23" s="62">
        <v>3.5</v>
      </c>
      <c r="I23" s="62">
        <v>62.2</v>
      </c>
      <c r="J23" s="63">
        <v>1.24</v>
      </c>
      <c r="K23" s="51">
        <v>2.9426139999999994</v>
      </c>
      <c r="L23" s="50">
        <v>5.46</v>
      </c>
      <c r="O23" s="22">
        <f t="shared" si="0"/>
        <v>1538.4615384615383</v>
      </c>
      <c r="P23" s="22"/>
    </row>
    <row r="24" spans="1:16" ht="14.25" x14ac:dyDescent="0.2">
      <c r="A24" s="56" t="s">
        <v>45</v>
      </c>
      <c r="B24" s="56" t="s">
        <v>47</v>
      </c>
      <c r="C24" s="62">
        <v>171.4</v>
      </c>
      <c r="D24" s="62">
        <v>828.75</v>
      </c>
      <c r="E24" s="62">
        <v>53.5</v>
      </c>
      <c r="F24" s="62">
        <v>30.9</v>
      </c>
      <c r="G24" s="62">
        <v>6.8</v>
      </c>
      <c r="H24" s="62">
        <v>3.4</v>
      </c>
      <c r="I24" s="62">
        <v>63.6</v>
      </c>
      <c r="J24" s="63">
        <v>1.24</v>
      </c>
      <c r="K24" s="51">
        <v>2.9218769999999994</v>
      </c>
      <c r="L24" s="50">
        <v>5.48</v>
      </c>
      <c r="O24" s="22">
        <f t="shared" si="0"/>
        <v>1553.3980582524271</v>
      </c>
      <c r="P24" s="22"/>
    </row>
    <row r="25" spans="1:16" ht="14.25" x14ac:dyDescent="0.2">
      <c r="A25" s="56" t="s">
        <v>54</v>
      </c>
      <c r="B25" s="56" t="s">
        <v>55</v>
      </c>
      <c r="C25" s="62">
        <v>167.5</v>
      </c>
      <c r="D25" s="62">
        <v>831.76</v>
      </c>
      <c r="E25" s="62">
        <v>51.5</v>
      </c>
      <c r="F25" s="62">
        <v>28.3</v>
      </c>
      <c r="G25" s="62">
        <v>5.9</v>
      </c>
      <c r="H25" s="62">
        <v>3</v>
      </c>
      <c r="I25" s="62">
        <v>63</v>
      </c>
      <c r="J25" s="63">
        <v>1.23</v>
      </c>
      <c r="K25" s="51">
        <v>2.9776889999999998</v>
      </c>
      <c r="L25" s="50">
        <v>5.31</v>
      </c>
      <c r="O25" s="22">
        <f t="shared" si="0"/>
        <v>1520.190023752969</v>
      </c>
      <c r="P25" s="22"/>
    </row>
    <row r="26" spans="1:16" ht="14.25" x14ac:dyDescent="0.2">
      <c r="A26" s="56" t="s">
        <v>51</v>
      </c>
      <c r="B26" s="56" t="s">
        <v>52</v>
      </c>
      <c r="C26" s="62">
        <v>163.5</v>
      </c>
      <c r="D26" s="62">
        <v>768.62</v>
      </c>
      <c r="E26" s="62">
        <v>54.4</v>
      </c>
      <c r="F26" s="62">
        <v>33.6</v>
      </c>
      <c r="G26" s="62">
        <v>6.1</v>
      </c>
      <c r="H26" s="62">
        <v>2.8</v>
      </c>
      <c r="I26" s="62">
        <v>62.5</v>
      </c>
      <c r="J26" s="63">
        <v>1.22</v>
      </c>
      <c r="K26" s="51">
        <v>2.968537</v>
      </c>
      <c r="L26" s="50">
        <v>5.29</v>
      </c>
      <c r="O26" s="22">
        <f t="shared" si="0"/>
        <v>1527.4463007159902</v>
      </c>
      <c r="P26" s="22"/>
    </row>
    <row r="27" spans="1:16" x14ac:dyDescent="0.2">
      <c r="A27" s="79" t="s">
        <v>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O27" s="22"/>
      <c r="P27" s="22"/>
    </row>
    <row r="28" spans="1:16" ht="15" thickBot="1" x14ac:dyDescent="0.25">
      <c r="A28" s="56" t="s">
        <v>54</v>
      </c>
      <c r="B28" s="56" t="s">
        <v>60</v>
      </c>
      <c r="C28" s="57">
        <v>189.2</v>
      </c>
      <c r="D28" s="57">
        <v>925.56</v>
      </c>
      <c r="E28" s="57">
        <v>53.5</v>
      </c>
      <c r="F28" s="57">
        <v>29.8</v>
      </c>
      <c r="G28" s="57">
        <v>6.5</v>
      </c>
      <c r="H28" s="57">
        <v>3.1</v>
      </c>
      <c r="I28" s="57">
        <v>62.4</v>
      </c>
      <c r="J28" s="57">
        <v>1.25</v>
      </c>
      <c r="K28" s="51">
        <v>2.9449859999999997</v>
      </c>
      <c r="L28" s="48">
        <v>5.39</v>
      </c>
      <c r="O28" s="22">
        <f>(2000)*((0.01*$N$39)-0.48)/((0.01*G28)-0.48)</f>
        <v>1542.168674698795</v>
      </c>
      <c r="P28" s="22"/>
    </row>
    <row r="29" spans="1:16" ht="23.25" customHeight="1" thickBot="1" x14ac:dyDescent="0.25">
      <c r="A29" s="23"/>
      <c r="B29" s="24"/>
      <c r="C29" s="24"/>
      <c r="D29" s="24"/>
      <c r="E29" s="24"/>
      <c r="F29" s="24"/>
      <c r="G29" s="25"/>
      <c r="H29" s="25"/>
      <c r="I29" s="25"/>
      <c r="J29" s="24"/>
      <c r="K29" s="24"/>
      <c r="L29" s="26"/>
    </row>
    <row r="30" spans="1:16" ht="17.25" x14ac:dyDescent="0.25">
      <c r="A30" s="27" t="s">
        <v>15</v>
      </c>
      <c r="B30" s="28"/>
      <c r="C30" s="29">
        <v>185.63888888888886</v>
      </c>
      <c r="D30" s="52">
        <v>923.4</v>
      </c>
      <c r="E30" s="29">
        <v>52.24444444444444</v>
      </c>
      <c r="F30" s="29">
        <v>28.183333333333334</v>
      </c>
      <c r="G30" s="29">
        <v>6.4388888888888882</v>
      </c>
      <c r="H30" s="29">
        <v>3.161111111111111</v>
      </c>
      <c r="I30" s="29">
        <v>62.4</v>
      </c>
      <c r="J30" s="30">
        <v>1.2361111111111109</v>
      </c>
      <c r="K30" s="30">
        <v>2.9455966111111107</v>
      </c>
      <c r="L30" s="44">
        <v>5.3961111111111109</v>
      </c>
    </row>
    <row r="31" spans="1:16" ht="17.25" x14ac:dyDescent="0.25">
      <c r="A31" s="31" t="s">
        <v>16</v>
      </c>
      <c r="B31" s="32"/>
      <c r="C31" s="33">
        <v>11.490053954150863</v>
      </c>
      <c r="D31" s="53">
        <v>68.896790072925867</v>
      </c>
      <c r="E31" s="33">
        <v>1.3214173416640396</v>
      </c>
      <c r="F31" s="33">
        <v>2.1726237864956954</v>
      </c>
      <c r="G31" s="33">
        <v>0.32018172944327394</v>
      </c>
      <c r="H31" s="33">
        <v>0.19140007034509543</v>
      </c>
      <c r="I31" s="33">
        <v>0.51563781178485368</v>
      </c>
      <c r="J31" s="34">
        <v>1.2897281468629193E-2</v>
      </c>
      <c r="K31" s="34">
        <v>1.8649025355825573E-2</v>
      </c>
      <c r="L31" s="45">
        <v>5.8323528587767397E-2</v>
      </c>
    </row>
    <row r="32" spans="1:16" ht="17.25" x14ac:dyDescent="0.25">
      <c r="A32" s="35" t="s">
        <v>17</v>
      </c>
      <c r="B32" s="36"/>
      <c r="C32" s="37">
        <v>204.8</v>
      </c>
      <c r="D32" s="54">
        <v>1024.1099999999999</v>
      </c>
      <c r="E32" s="37">
        <v>54.6</v>
      </c>
      <c r="F32" s="37">
        <v>33.6</v>
      </c>
      <c r="G32" s="37">
        <v>7</v>
      </c>
      <c r="H32" s="37">
        <v>3.5</v>
      </c>
      <c r="I32" s="37">
        <v>63.6</v>
      </c>
      <c r="J32" s="38">
        <v>1.26</v>
      </c>
      <c r="K32" s="38">
        <v>2.9776889999999998</v>
      </c>
      <c r="L32" s="46">
        <v>5.48</v>
      </c>
    </row>
    <row r="33" spans="1:14" ht="18" thickBot="1" x14ac:dyDescent="0.3">
      <c r="A33" s="39" t="s">
        <v>18</v>
      </c>
      <c r="B33" s="40"/>
      <c r="C33" s="41">
        <v>163.5</v>
      </c>
      <c r="D33" s="55">
        <v>768.62</v>
      </c>
      <c r="E33" s="41">
        <v>49</v>
      </c>
      <c r="F33" s="41">
        <v>24.3</v>
      </c>
      <c r="G33" s="41">
        <v>5.9</v>
      </c>
      <c r="H33" s="41">
        <v>2.8</v>
      </c>
      <c r="I33" s="41">
        <v>61.3</v>
      </c>
      <c r="J33" s="42">
        <v>1.21</v>
      </c>
      <c r="K33" s="42">
        <v>2.9123439999999996</v>
      </c>
      <c r="L33" s="47">
        <v>5.29</v>
      </c>
    </row>
    <row r="34" spans="1:14" ht="15" x14ac:dyDescent="0.25">
      <c r="A34" s="72" t="s">
        <v>33</v>
      </c>
      <c r="B34" s="73"/>
      <c r="C34" s="73"/>
      <c r="D34" s="73"/>
      <c r="E34" s="73"/>
      <c r="F34" s="73"/>
      <c r="G34" s="74"/>
      <c r="H34" s="82"/>
      <c r="I34" s="83"/>
      <c r="J34" s="83"/>
      <c r="K34" s="83"/>
      <c r="L34" s="84"/>
    </row>
    <row r="35" spans="1:14" ht="15.75" x14ac:dyDescent="0.25">
      <c r="A35" s="69" t="s">
        <v>34</v>
      </c>
      <c r="B35" s="70"/>
      <c r="C35" s="70"/>
      <c r="D35" s="70"/>
      <c r="E35" s="70"/>
      <c r="F35" s="70"/>
      <c r="G35" s="71"/>
      <c r="H35" s="66" t="s">
        <v>24</v>
      </c>
      <c r="I35" s="67"/>
      <c r="J35" s="67"/>
      <c r="K35" s="67"/>
      <c r="L35" s="68"/>
      <c r="N35" s="43" t="s">
        <v>25</v>
      </c>
    </row>
    <row r="36" spans="1:14" ht="15.75" thickBot="1" x14ac:dyDescent="0.3">
      <c r="A36" s="89" t="s">
        <v>10</v>
      </c>
      <c r="B36" s="90"/>
      <c r="C36" s="90"/>
      <c r="D36" s="90"/>
      <c r="E36" s="90"/>
      <c r="F36" s="90"/>
      <c r="G36" s="90"/>
      <c r="H36" s="78" t="s">
        <v>26</v>
      </c>
      <c r="I36" s="78"/>
      <c r="J36" s="51">
        <v>5.63</v>
      </c>
      <c r="K36" s="51"/>
      <c r="L36" s="75"/>
      <c r="N36">
        <f>($N$37*$J$36/56)+($N$38*$J$39/2000)</f>
        <v>228.11714285714288</v>
      </c>
    </row>
    <row r="37" spans="1:14" ht="16.5" x14ac:dyDescent="0.2">
      <c r="A37" s="87" t="s">
        <v>12</v>
      </c>
      <c r="B37" s="88"/>
      <c r="C37" s="88"/>
      <c r="D37" s="88"/>
      <c r="E37" s="88"/>
      <c r="F37" s="88"/>
      <c r="G37" s="88"/>
      <c r="H37" s="78" t="s">
        <v>27</v>
      </c>
      <c r="I37" s="78"/>
      <c r="J37" s="51">
        <v>0.35</v>
      </c>
      <c r="K37" s="57"/>
      <c r="L37" s="75"/>
      <c r="N37">
        <f>2000*((0.01*$N$39)-0.48)/((0.01*$G$8)-0.48)</f>
        <v>1599.9999999999998</v>
      </c>
    </row>
    <row r="38" spans="1:14" ht="16.5" x14ac:dyDescent="0.2">
      <c r="A38" s="85" t="s">
        <v>36</v>
      </c>
      <c r="B38" s="86"/>
      <c r="C38" s="86"/>
      <c r="D38" s="86"/>
      <c r="E38" s="86"/>
      <c r="F38" s="86"/>
      <c r="G38" s="86"/>
      <c r="H38" s="78" t="s">
        <v>28</v>
      </c>
      <c r="I38" s="78"/>
      <c r="J38" s="51">
        <v>160</v>
      </c>
      <c r="K38" s="57"/>
      <c r="L38" s="75"/>
      <c r="N38">
        <f>2000-N37</f>
        <v>400.00000000000023</v>
      </c>
    </row>
    <row r="39" spans="1:14" ht="18.75" customHeight="1" x14ac:dyDescent="0.2">
      <c r="A39" s="85" t="s">
        <v>30</v>
      </c>
      <c r="B39" s="86"/>
      <c r="C39" s="86"/>
      <c r="D39" s="86"/>
      <c r="E39" s="86"/>
      <c r="F39" s="86"/>
      <c r="G39" s="86"/>
      <c r="H39" s="78" t="s">
        <v>29</v>
      </c>
      <c r="I39" s="78"/>
      <c r="J39" s="61">
        <v>336.3</v>
      </c>
      <c r="K39" s="58"/>
      <c r="L39" s="75"/>
      <c r="N39">
        <v>16</v>
      </c>
    </row>
    <row r="40" spans="1:14" ht="32.25" customHeight="1" x14ac:dyDescent="0.2">
      <c r="A40" s="64" t="s">
        <v>13</v>
      </c>
      <c r="B40" s="65"/>
      <c r="C40" s="65"/>
      <c r="D40" s="65"/>
      <c r="E40" s="65"/>
      <c r="F40" s="65"/>
      <c r="G40" s="65"/>
      <c r="H40" s="75"/>
      <c r="I40" s="75"/>
      <c r="J40" s="75"/>
      <c r="K40" s="75"/>
      <c r="L40" s="75"/>
    </row>
    <row r="41" spans="1:14" ht="34.5" customHeight="1" x14ac:dyDescent="0.2">
      <c r="A41" s="64" t="s">
        <v>14</v>
      </c>
      <c r="B41" s="65"/>
      <c r="C41" s="65"/>
      <c r="D41" s="65"/>
      <c r="E41" s="65"/>
      <c r="F41" s="65"/>
      <c r="G41" s="65"/>
      <c r="H41" s="75"/>
      <c r="I41" s="75"/>
      <c r="J41" s="75"/>
      <c r="K41" s="75"/>
      <c r="L41" s="75"/>
    </row>
    <row r="42" spans="1:14" ht="13.5" thickBot="1" x14ac:dyDescent="0.25">
      <c r="A42" s="76" t="s">
        <v>35</v>
      </c>
      <c r="B42" s="77"/>
      <c r="C42" s="77"/>
      <c r="D42" s="77"/>
      <c r="E42" s="77"/>
      <c r="F42" s="77"/>
      <c r="G42" s="77"/>
      <c r="H42" s="75"/>
      <c r="I42" s="75"/>
      <c r="J42" s="75"/>
      <c r="K42" s="75"/>
      <c r="L42" s="75"/>
    </row>
  </sheetData>
  <mergeCells count="25">
    <mergeCell ref="G1:L2"/>
    <mergeCell ref="D3:L3"/>
    <mergeCell ref="G4:L4"/>
    <mergeCell ref="E8:F8"/>
    <mergeCell ref="C4:F4"/>
    <mergeCell ref="C2:F2"/>
    <mergeCell ref="C1:F1"/>
    <mergeCell ref="A27:L27"/>
    <mergeCell ref="H36:I36"/>
    <mergeCell ref="H37:I37"/>
    <mergeCell ref="H38:I38"/>
    <mergeCell ref="L36:L39"/>
    <mergeCell ref="H34:L34"/>
    <mergeCell ref="A39:G39"/>
    <mergeCell ref="A38:G38"/>
    <mergeCell ref="A37:G37"/>
    <mergeCell ref="A36:G36"/>
    <mergeCell ref="A40:G40"/>
    <mergeCell ref="H35:L35"/>
    <mergeCell ref="A35:G35"/>
    <mergeCell ref="A34:G34"/>
    <mergeCell ref="H40:L42"/>
    <mergeCell ref="A41:G41"/>
    <mergeCell ref="A42:G42"/>
    <mergeCell ref="H39:I39"/>
  </mergeCells>
  <phoneticPr fontId="0" type="noConversion"/>
  <conditionalFormatting sqref="C9:C26">
    <cfRule type="cellIs" dxfId="7" priority="1" stopIfTrue="1" operator="equal">
      <formula>$C$32</formula>
    </cfRule>
  </conditionalFormatting>
  <conditionalFormatting sqref="D9:D26">
    <cfRule type="cellIs" dxfId="6" priority="2" stopIfTrue="1" operator="equal">
      <formula>$D$32</formula>
    </cfRule>
  </conditionalFormatting>
  <conditionalFormatting sqref="E9:E26">
    <cfRule type="cellIs" dxfId="5" priority="3" stopIfTrue="1" operator="equal">
      <formula>$E$32</formula>
    </cfRule>
  </conditionalFormatting>
  <conditionalFormatting sqref="G9:G26">
    <cfRule type="cellIs" dxfId="4" priority="4" stopIfTrue="1" operator="equal">
      <formula>$G$32</formula>
    </cfRule>
  </conditionalFormatting>
  <conditionalFormatting sqref="H9:H26">
    <cfRule type="cellIs" dxfId="3" priority="5" stopIfTrue="1" operator="equal">
      <formula>$H$32</formula>
    </cfRule>
  </conditionalFormatting>
  <conditionalFormatting sqref="I9:I26">
    <cfRule type="cellIs" dxfId="2" priority="6" stopIfTrue="1" operator="equal">
      <formula>$I$32</formula>
    </cfRule>
  </conditionalFormatting>
  <conditionalFormatting sqref="J9:K26">
    <cfRule type="cellIs" dxfId="1" priority="7" stopIfTrue="1" operator="equal">
      <formula>$J$32</formula>
    </cfRule>
  </conditionalFormatting>
  <conditionalFormatting sqref="L9:L26">
    <cfRule type="cellIs" dxfId="0" priority="8" stopIfTrue="1" operator="equal">
      <formula>$L$32</formula>
    </cfRule>
  </conditionalFormatting>
  <printOptions horizontalCentered="1" verticalCentered="1"/>
  <pageMargins left="0" right="0" top="0" bottom="0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2008-09-16T14:07:54Z</cp:lastPrinted>
  <dcterms:created xsi:type="dcterms:W3CDTF">1998-10-01T19:23:01Z</dcterms:created>
  <dcterms:modified xsi:type="dcterms:W3CDTF">2016-04-14T17:40:20Z</dcterms:modified>
</cp:coreProperties>
</file>