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9\"/>
    </mc:Choice>
  </mc:AlternateContent>
  <bookViews>
    <workbookView xWindow="1965" yWindow="2490" windowWidth="10290" windowHeight="4635"/>
  </bookViews>
  <sheets>
    <sheet name="Results" sheetId="2" r:id="rId1"/>
  </sheets>
  <definedNames>
    <definedName name="_xlnm.Print_Area" localSheetId="0">Results!$A$1:$I$31</definedName>
  </definedNames>
  <calcPr calcId="162913"/>
</workbook>
</file>

<file path=xl/calcChain.xml><?xml version="1.0" encoding="utf-8"?>
<calcChain xmlns="http://schemas.openxmlformats.org/spreadsheetml/2006/main">
  <c r="I13" i="2" l="1"/>
  <c r="I20" i="2"/>
  <c r="I14" i="2"/>
  <c r="I11" i="2"/>
  <c r="I25" i="2" s="1"/>
  <c r="I18" i="2"/>
  <c r="I17" i="2"/>
  <c r="I9" i="2"/>
  <c r="I15" i="2"/>
  <c r="I12" i="2"/>
  <c r="I16" i="2"/>
  <c r="I10" i="2"/>
  <c r="I22" i="2" s="1"/>
  <c r="D22" i="2"/>
  <c r="E22" i="2"/>
  <c r="F22" i="2"/>
  <c r="G22" i="2"/>
  <c r="H22" i="2"/>
  <c r="D23" i="2"/>
  <c r="E23" i="2"/>
  <c r="F23" i="2"/>
  <c r="G23" i="2"/>
  <c r="H23" i="2"/>
  <c r="D24" i="2"/>
  <c r="E24" i="2"/>
  <c r="F24" i="2"/>
  <c r="G24" i="2"/>
  <c r="H24" i="2"/>
  <c r="D25" i="2"/>
  <c r="E25" i="2"/>
  <c r="F25" i="2"/>
  <c r="G25" i="2"/>
  <c r="H25" i="2"/>
  <c r="C25" i="2"/>
  <c r="C24" i="2"/>
  <c r="C23" i="2"/>
  <c r="C22" i="2"/>
  <c r="I24" i="2" l="1"/>
  <c r="I23" i="2"/>
</calcChain>
</file>

<file path=xl/sharedStrings.xml><?xml version="1.0" encoding="utf-8"?>
<sst xmlns="http://schemas.openxmlformats.org/spreadsheetml/2006/main" count="53" uniqueCount="46">
  <si>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</si>
  <si>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</si>
  <si>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</si>
  <si>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</si>
  <si>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</si>
  <si>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</si>
  <si>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</si>
  <si>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</si>
  <si>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</si>
  <si>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</si>
  <si>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</si>
  <si>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</si>
  <si>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</si>
  <si>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</si>
  <si>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</si>
  <si>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</si>
  <si>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</si>
  <si>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</si>
  <si>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</si>
  <si>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</si>
  <si>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</si>
  <si>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</si>
  <si>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</si>
  <si>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</si>
  <si>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</si>
  <si>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</si>
  <si>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</si>
  <si>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</si>
  <si>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2009 Strip Plots</t>
  </si>
  <si>
    <t>Copyright © 1996-2009, Iowa Grain Quality Initiative, Iowa State University, Ames, Iowa. All rights reserved.</t>
  </si>
  <si>
    <t>Great Lakes</t>
  </si>
  <si>
    <t>Asgrow</t>
  </si>
  <si>
    <t>AG2108</t>
  </si>
  <si>
    <t>DKB27-52</t>
  </si>
  <si>
    <t>Crows</t>
  </si>
  <si>
    <t>2551R</t>
  </si>
  <si>
    <t>2900R2</t>
  </si>
  <si>
    <t>Prairie Brand</t>
  </si>
  <si>
    <t>PB2558NRR</t>
  </si>
  <si>
    <t>203X</t>
  </si>
  <si>
    <t>GL2449R2</t>
  </si>
  <si>
    <t>GL2662R</t>
  </si>
  <si>
    <t>Pioneer</t>
  </si>
  <si>
    <t>92M54</t>
  </si>
  <si>
    <t>92Y0</t>
  </si>
  <si>
    <t>Black Hawk County - Soybeans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</si>
</sst>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quot;$&quot;#,##0.00"/>
    <numFmt numFmtId="170" formatCode="0.000"/>
    <numFmt numFmtId="175" formatCode="0.0"/>
  </numFmts>
  <fonts count="11"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cellStyleXfs>
  <cellXfs count="94">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2" xfId="0" applyFill="1" applyBorder="1"/>
    <xf numFmtId="0" fontId="1" fillId="3" borderId="13" xfId="0" applyFont="1" applyFill="1" applyBorder="1" applyAlignment="1">
      <alignment horizontal="centerContinuous"/>
    </xf>
    <xf numFmtId="0" fontId="1" fillId="3" borderId="14" xfId="0" applyFont="1" applyFill="1" applyBorder="1" applyAlignment="1">
      <alignment horizontal="centerContinuous"/>
    </xf>
    <xf numFmtId="175" fontId="0" fillId="3" borderId="15" xfId="0" applyNumberFormat="1" applyFill="1" applyBorder="1" applyAlignment="1">
      <alignment horizontal="center"/>
    </xf>
    <xf numFmtId="0" fontId="1" fillId="3" borderId="16" xfId="0" applyFont="1" applyFill="1" applyBorder="1" applyAlignment="1">
      <alignment horizontal="centerContinuous"/>
    </xf>
    <xf numFmtId="0" fontId="1" fillId="3" borderId="17" xfId="0" applyFont="1" applyFill="1" applyBorder="1" applyAlignment="1">
      <alignment horizontal="centerContinuous"/>
    </xf>
    <xf numFmtId="175" fontId="0" fillId="3" borderId="18" xfId="0" applyNumberFormat="1" applyFill="1" applyBorder="1" applyAlignment="1">
      <alignment horizontal="center"/>
    </xf>
    <xf numFmtId="0" fontId="1" fillId="4" borderId="16" xfId="0" applyFont="1" applyFill="1" applyBorder="1" applyAlignment="1">
      <alignment horizontal="centerContinuous"/>
    </xf>
    <xf numFmtId="0" fontId="1" fillId="4" borderId="17" xfId="0" applyFont="1" applyFill="1" applyBorder="1" applyAlignment="1">
      <alignment horizontal="centerContinuous"/>
    </xf>
    <xf numFmtId="175" fontId="0" fillId="4" borderId="18" xfId="0" applyNumberFormat="1" applyFill="1" applyBorder="1" applyAlignment="1">
      <alignment horizontal="center"/>
    </xf>
    <xf numFmtId="0" fontId="1" fillId="3" borderId="19" xfId="0" applyFont="1" applyFill="1" applyBorder="1" applyAlignment="1">
      <alignment horizontal="centerContinuous"/>
    </xf>
    <xf numFmtId="0" fontId="1" fillId="3" borderId="20" xfId="0" applyFont="1" applyFill="1" applyBorder="1" applyAlignment="1">
      <alignment horizontal="centerContinuous"/>
    </xf>
    <xf numFmtId="175" fontId="0" fillId="3" borderId="21" xfId="0" applyNumberFormat="1" applyFill="1" applyBorder="1" applyAlignment="1">
      <alignment horizontal="center"/>
    </xf>
    <xf numFmtId="0" fontId="0" fillId="0" borderId="12" xfId="0" applyBorder="1" applyAlignment="1">
      <alignment horizontal="center" vertical="center"/>
    </xf>
    <xf numFmtId="0" fontId="1" fillId="3" borderId="0" xfId="0" applyFont="1" applyFill="1" applyBorder="1" applyAlignment="1">
      <alignment horizontal="centerContinuous"/>
    </xf>
    <xf numFmtId="175" fontId="1" fillId="3" borderId="0" xfId="0" applyNumberFormat="1" applyFont="1" applyFill="1" applyBorder="1" applyAlignment="1">
      <alignment horizontal="center"/>
    </xf>
    <xf numFmtId="175" fontId="1" fillId="3" borderId="12" xfId="0" applyNumberFormat="1" applyFont="1" applyFill="1" applyBorder="1" applyAlignment="1">
      <alignment horizontal="center"/>
    </xf>
    <xf numFmtId="0" fontId="0" fillId="2" borderId="4" xfId="0" applyFill="1" applyBorder="1"/>
    <xf numFmtId="0" fontId="0" fillId="2" borderId="6" xfId="0" applyFill="1" applyBorder="1"/>
    <xf numFmtId="0" fontId="0" fillId="2" borderId="5" xfId="0" applyFill="1" applyBorder="1"/>
    <xf numFmtId="165" fontId="6" fillId="5" borderId="18" xfId="0" applyNumberFormat="1" applyFont="1" applyFill="1" applyBorder="1" applyAlignment="1">
      <alignment horizontal="center"/>
    </xf>
    <xf numFmtId="165" fontId="0" fillId="3" borderId="15" xfId="0" applyNumberFormat="1" applyFill="1" applyBorder="1" applyAlignment="1">
      <alignment horizontal="center"/>
    </xf>
    <xf numFmtId="165" fontId="0" fillId="3" borderId="18" xfId="0" applyNumberFormat="1" applyFill="1" applyBorder="1" applyAlignment="1">
      <alignment horizontal="center"/>
    </xf>
    <xf numFmtId="165" fontId="0" fillId="4" borderId="18" xfId="0" applyNumberFormat="1" applyFill="1" applyBorder="1" applyAlignment="1">
      <alignment horizontal="center"/>
    </xf>
    <xf numFmtId="165" fontId="0" fillId="3" borderId="21" xfId="0" applyNumberFormat="1" applyFill="1" applyBorder="1" applyAlignment="1">
      <alignment horizontal="center"/>
    </xf>
    <xf numFmtId="2" fontId="0" fillId="0" borderId="12" xfId="0" applyNumberFormat="1" applyBorder="1" applyAlignment="1">
      <alignment horizontal="center"/>
    </xf>
    <xf numFmtId="175" fontId="1" fillId="3" borderId="3" xfId="0" applyNumberFormat="1" applyFont="1" applyFill="1" applyBorder="1" applyAlignment="1">
      <alignment horizontal="center"/>
    </xf>
    <xf numFmtId="0" fontId="4" fillId="0" borderId="3" xfId="0" applyFont="1" applyBorder="1" applyAlignment="1">
      <alignment horizontal="left"/>
    </xf>
    <xf numFmtId="2" fontId="0" fillId="0" borderId="12" xfId="0" applyNumberFormat="1" applyFill="1" applyBorder="1" applyAlignment="1">
      <alignment horizontal="center" vertical="center"/>
    </xf>
    <xf numFmtId="170" fontId="0" fillId="0" borderId="5" xfId="0" applyNumberFormat="1" applyFill="1" applyBorder="1" applyAlignment="1">
      <alignment horizontal="center"/>
    </xf>
    <xf numFmtId="0" fontId="0" fillId="0" borderId="18" xfId="0" applyNumberFormat="1" applyBorder="1"/>
    <xf numFmtId="0" fontId="0" fillId="0" borderId="18" xfId="0" applyNumberFormat="1" applyBorder="1" applyAlignment="1">
      <alignment horizontal="left"/>
    </xf>
    <xf numFmtId="175" fontId="0" fillId="0" borderId="18" xfId="0" applyNumberForma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28" xfId="0" applyFont="1" applyBorder="1" applyAlignment="1">
      <alignment horizontal="left"/>
    </xf>
    <xf numFmtId="0" fontId="0" fillId="0" borderId="3" xfId="0" applyBorder="1" applyAlignment="1">
      <alignment horizontal="right" vertical="center"/>
    </xf>
    <xf numFmtId="0" fontId="0" fillId="0" borderId="0" xfId="0" applyBorder="1" applyAlignment="1">
      <alignment horizontal="right" vertical="center"/>
    </xf>
    <xf numFmtId="0" fontId="7" fillId="0" borderId="3"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1" fillId="0" borderId="7" xfId="0" applyFont="1" applyBorder="1" applyAlignment="1" applyProtection="1">
      <alignment horizontal="left"/>
    </xf>
    <xf numFmtId="0" fontId="1" fillId="0" borderId="8" xfId="0" applyFont="1" applyBorder="1" applyAlignment="1" applyProtection="1">
      <alignment horizontal="left"/>
    </xf>
    <xf numFmtId="0" fontId="1" fillId="0" borderId="29" xfId="0" applyFont="1" applyBorder="1" applyAlignment="1" applyProtection="1">
      <alignment horizontal="left"/>
    </xf>
    <xf numFmtId="0" fontId="0" fillId="3" borderId="13"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10" fillId="0" borderId="32" xfId="0" applyFont="1" applyBorder="1" applyAlignment="1">
      <alignment horizontal="left"/>
    </xf>
    <xf numFmtId="0" fontId="10" fillId="0" borderId="33" xfId="0" applyFont="1" applyBorder="1" applyAlignment="1">
      <alignment horizontal="left"/>
    </xf>
    <xf numFmtId="0" fontId="10" fillId="0" borderId="34"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28"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5" fillId="0" borderId="3"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0" fillId="0" borderId="4" xfId="0" applyBorder="1" applyAlignment="1">
      <alignment horizontal="right"/>
    </xf>
    <xf numFmtId="0" fontId="0" fillId="0" borderId="6" xfId="0" applyBorder="1" applyAlignment="1">
      <alignment horizontal="right"/>
    </xf>
    <xf numFmtId="0" fontId="1" fillId="3" borderId="22" xfId="0" applyFont="1" applyFill="1" applyBorder="1" applyAlignment="1">
      <alignment horizontal="center"/>
    </xf>
    <xf numFmtId="0" fontId="1" fillId="3" borderId="23" xfId="0" applyFont="1" applyFill="1" applyBorder="1" applyAlignment="1">
      <alignment horizont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7"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0" fillId="0" borderId="22" xfId="0" applyBorder="1" applyAlignment="1">
      <alignment horizontal="right"/>
    </xf>
    <xf numFmtId="0" fontId="0" fillId="0" borderId="27" xfId="0" applyBorder="1" applyAlignment="1">
      <alignment horizontal="righ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85725</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157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20</xdr:row>
      <xdr:rowOff>9525</xdr:rowOff>
    </xdr:from>
    <xdr:to>
      <xdr:col>2</xdr:col>
      <xdr:colOff>333375</xdr:colOff>
      <xdr:row>21</xdr:row>
      <xdr:rowOff>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2100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20</xdr:row>
      <xdr:rowOff>9525</xdr:rowOff>
    </xdr:from>
    <xdr:to>
      <xdr:col>4</xdr:col>
      <xdr:colOff>600075</xdr:colOff>
      <xdr:row>21</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42100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20</xdr:row>
      <xdr:rowOff>9525</xdr:rowOff>
    </xdr:from>
    <xdr:to>
      <xdr:col>9</xdr:col>
      <xdr:colOff>0</xdr:colOff>
      <xdr:row>21</xdr:row>
      <xdr:rowOff>0</xdr:rowOff>
    </xdr:to>
    <xdr:pic>
      <xdr:nvPicPr>
        <xdr:cNvPr id="1032"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81575" y="4210050"/>
          <a:ext cx="27908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5802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zoomScale="119" workbookViewId="0">
      <selection activeCell="G15" sqref="G15"/>
    </sheetView>
  </sheetViews>
  <sheetFormatPr defaultRowHeight="12.75" x14ac:dyDescent="0.2"/>
  <cols>
    <col min="1" max="1" width="17.85546875" customWidth="1"/>
    <col min="2" max="2" width="15" customWidth="1"/>
    <col min="3" max="3" width="13.28515625" customWidth="1"/>
    <col min="4" max="4" width="20" customWidth="1"/>
    <col min="5" max="5" width="10.140625" customWidth="1"/>
    <col min="7" max="7" width="8.5703125" customWidth="1"/>
    <col min="8" max="8" width="11.85546875" bestFit="1" customWidth="1"/>
    <col min="9" max="9" width="10.7109375" customWidth="1"/>
  </cols>
  <sheetData>
    <row r="1" spans="1:9" ht="30.75" x14ac:dyDescent="0.45">
      <c r="A1" s="2"/>
      <c r="B1" s="3"/>
      <c r="C1" s="49" t="s">
        <v>28</v>
      </c>
      <c r="D1" s="50"/>
      <c r="E1" s="50"/>
      <c r="F1" s="50"/>
      <c r="G1" s="50"/>
      <c r="H1" s="50"/>
      <c r="I1" s="51"/>
    </row>
    <row r="2" spans="1:9" ht="16.899999999999999" customHeight="1" x14ac:dyDescent="0.2">
      <c r="A2" s="4"/>
      <c r="B2" s="1"/>
      <c r="C2" s="69" t="s">
        <v>0</v>
      </c>
      <c r="D2" s="70"/>
      <c r="E2" s="70"/>
      <c r="F2" s="70"/>
      <c r="G2" s="70"/>
      <c r="H2" s="70"/>
      <c r="I2" s="71"/>
    </row>
    <row r="3" spans="1:9" ht="21.75" customHeight="1" x14ac:dyDescent="0.25">
      <c r="A3" s="4"/>
      <c r="B3" s="1"/>
      <c r="C3" s="43" t="s">
        <v>1</v>
      </c>
      <c r="D3" s="72" t="s">
        <v>45</v>
      </c>
      <c r="E3" s="72"/>
      <c r="F3" s="72"/>
      <c r="G3" s="72"/>
      <c r="H3" s="72"/>
      <c r="I3" s="73"/>
    </row>
    <row r="4" spans="1:9" ht="21.75" customHeight="1" x14ac:dyDescent="0.2">
      <c r="A4" s="4"/>
      <c r="B4" s="1"/>
      <c r="C4" s="74" t="s">
        <v>2</v>
      </c>
      <c r="D4" s="75"/>
      <c r="E4" s="75"/>
      <c r="F4" s="75"/>
      <c r="G4" s="75"/>
      <c r="H4" s="75"/>
      <c r="I4" s="76"/>
    </row>
    <row r="5" spans="1:9" ht="8.25" customHeight="1" thickBot="1" x14ac:dyDescent="0.25">
      <c r="A5" s="5"/>
      <c r="B5" s="7"/>
      <c r="C5" s="5"/>
      <c r="D5" s="7"/>
      <c r="E5" s="7"/>
      <c r="F5" s="7"/>
      <c r="G5" s="7"/>
      <c r="H5" s="7"/>
      <c r="I5" s="6"/>
    </row>
    <row r="6" spans="1:9" ht="23.25" customHeight="1" thickBot="1" x14ac:dyDescent="0.25">
      <c r="A6" s="8"/>
      <c r="B6" s="9"/>
      <c r="C6" s="34"/>
      <c r="D6" s="34"/>
      <c r="E6" s="34"/>
      <c r="F6" s="34"/>
      <c r="G6" s="34"/>
      <c r="H6" s="34"/>
      <c r="I6" s="35"/>
    </row>
    <row r="7" spans="1:9" ht="35.450000000000003" customHeight="1" thickBot="1" x14ac:dyDescent="0.3">
      <c r="A7" s="10" t="s">
        <v>3</v>
      </c>
      <c r="B7" s="11" t="s">
        <v>4</v>
      </c>
      <c r="C7" s="12" t="s">
        <v>19</v>
      </c>
      <c r="D7" s="12" t="s">
        <v>20</v>
      </c>
      <c r="E7" s="12" t="s">
        <v>5</v>
      </c>
      <c r="F7" s="12" t="s">
        <v>6</v>
      </c>
      <c r="G7" s="12" t="s">
        <v>7</v>
      </c>
      <c r="H7" s="12" t="s">
        <v>8</v>
      </c>
      <c r="I7" s="13" t="s">
        <v>21</v>
      </c>
    </row>
    <row r="8" spans="1:9" ht="20.25" customHeight="1" thickTop="1" x14ac:dyDescent="0.25">
      <c r="A8" s="14"/>
      <c r="B8" s="15"/>
      <c r="C8" s="79" t="s">
        <v>9</v>
      </c>
      <c r="D8" s="80"/>
      <c r="E8" s="42">
        <v>35</v>
      </c>
      <c r="F8" s="30">
        <v>18.5</v>
      </c>
      <c r="G8" s="31">
        <v>5</v>
      </c>
      <c r="H8" s="32">
        <v>53.5</v>
      </c>
      <c r="I8" s="16"/>
    </row>
    <row r="9" spans="1:9" x14ac:dyDescent="0.2">
      <c r="A9" s="46" t="s">
        <v>42</v>
      </c>
      <c r="B9" s="47" t="s">
        <v>43</v>
      </c>
      <c r="C9" s="48">
        <v>59.4</v>
      </c>
      <c r="D9" s="48">
        <v>13</v>
      </c>
      <c r="E9" s="48">
        <v>35.6</v>
      </c>
      <c r="F9" s="48">
        <v>18.5</v>
      </c>
      <c r="G9" s="48">
        <v>4.8</v>
      </c>
      <c r="H9" s="48">
        <v>54.1</v>
      </c>
      <c r="I9" s="36">
        <f t="shared" ref="I9:I18" si="0">ROUND($I$28+0.5+(E9-$E$8)*((0.0009*I$29)-0.03)+(F9-$F$8)*(0.6)*($I$30), 2)</f>
        <v>9.3800000000000008</v>
      </c>
    </row>
    <row r="10" spans="1:9" x14ac:dyDescent="0.2">
      <c r="A10" s="46" t="s">
        <v>30</v>
      </c>
      <c r="B10" s="47" t="s">
        <v>41</v>
      </c>
      <c r="C10" s="48">
        <v>58.8</v>
      </c>
      <c r="D10" s="48">
        <v>15.8</v>
      </c>
      <c r="E10" s="48">
        <v>37</v>
      </c>
      <c r="F10" s="48">
        <v>17.7</v>
      </c>
      <c r="G10" s="48">
        <v>4.9000000000000004</v>
      </c>
      <c r="H10" s="48">
        <v>54.7</v>
      </c>
      <c r="I10" s="36">
        <f t="shared" si="0"/>
        <v>9.59</v>
      </c>
    </row>
    <row r="11" spans="1:9" x14ac:dyDescent="0.2">
      <c r="A11" s="46" t="s">
        <v>30</v>
      </c>
      <c r="B11" s="47" t="s">
        <v>40</v>
      </c>
      <c r="C11" s="48">
        <v>57.6</v>
      </c>
      <c r="D11" s="48">
        <v>12.8</v>
      </c>
      <c r="E11" s="48">
        <v>35.6</v>
      </c>
      <c r="F11" s="48">
        <v>18.5</v>
      </c>
      <c r="G11" s="48">
        <v>4.8</v>
      </c>
      <c r="H11" s="48">
        <v>54.1</v>
      </c>
      <c r="I11" s="36">
        <f t="shared" si="0"/>
        <v>9.3800000000000008</v>
      </c>
    </row>
    <row r="12" spans="1:9" x14ac:dyDescent="0.2">
      <c r="A12" s="46" t="s">
        <v>37</v>
      </c>
      <c r="B12" s="47" t="s">
        <v>38</v>
      </c>
      <c r="C12" s="48">
        <v>56.3</v>
      </c>
      <c r="D12" s="48">
        <v>12.2</v>
      </c>
      <c r="E12" s="48">
        <v>36.200000000000003</v>
      </c>
      <c r="F12" s="48">
        <v>17.600000000000001</v>
      </c>
      <c r="G12" s="48">
        <v>4.8</v>
      </c>
      <c r="H12" s="48">
        <v>53.8</v>
      </c>
      <c r="I12" s="36">
        <f t="shared" si="0"/>
        <v>9.3699999999999992</v>
      </c>
    </row>
    <row r="13" spans="1:9" x14ac:dyDescent="0.2">
      <c r="A13" s="46" t="s">
        <v>31</v>
      </c>
      <c r="B13" s="47" t="s">
        <v>33</v>
      </c>
      <c r="C13" s="48">
        <v>55.9</v>
      </c>
      <c r="D13" s="48">
        <v>12.4</v>
      </c>
      <c r="E13" s="48">
        <v>33.1</v>
      </c>
      <c r="F13" s="48">
        <v>19</v>
      </c>
      <c r="G13" s="48">
        <v>5</v>
      </c>
      <c r="H13" s="48">
        <v>52.1</v>
      </c>
      <c r="I13" s="36">
        <f t="shared" si="0"/>
        <v>8.84</v>
      </c>
    </row>
    <row r="14" spans="1:9" x14ac:dyDescent="0.2">
      <c r="A14" s="46" t="s">
        <v>34</v>
      </c>
      <c r="B14" s="47" t="s">
        <v>36</v>
      </c>
      <c r="C14" s="48">
        <v>55.6</v>
      </c>
      <c r="D14" s="48">
        <v>14.4</v>
      </c>
      <c r="E14" s="48">
        <v>34.700000000000003</v>
      </c>
      <c r="F14" s="48">
        <v>18.600000000000001</v>
      </c>
      <c r="G14" s="48">
        <v>5</v>
      </c>
      <c r="H14" s="48">
        <v>53.3</v>
      </c>
      <c r="I14" s="36">
        <f t="shared" si="0"/>
        <v>9.17</v>
      </c>
    </row>
    <row r="15" spans="1:9" x14ac:dyDescent="0.2">
      <c r="A15" s="46" t="s">
        <v>37</v>
      </c>
      <c r="B15" s="47" t="s">
        <v>39</v>
      </c>
      <c r="C15" s="48">
        <v>53.7</v>
      </c>
      <c r="D15" s="48">
        <v>12.3</v>
      </c>
      <c r="E15" s="48">
        <v>33.9</v>
      </c>
      <c r="F15" s="48">
        <v>18.399999999999999</v>
      </c>
      <c r="G15" s="48">
        <v>5.0999999999999996</v>
      </c>
      <c r="H15" s="48">
        <v>52.3</v>
      </c>
      <c r="I15" s="36">
        <f t="shared" si="0"/>
        <v>8.93</v>
      </c>
    </row>
    <row r="16" spans="1:9" x14ac:dyDescent="0.2">
      <c r="A16" s="46" t="s">
        <v>34</v>
      </c>
      <c r="B16" s="47" t="s">
        <v>35</v>
      </c>
      <c r="C16" s="48">
        <v>53.5</v>
      </c>
      <c r="D16" s="48">
        <v>12.8</v>
      </c>
      <c r="E16" s="48">
        <v>33.700000000000003</v>
      </c>
      <c r="F16" s="48">
        <v>18.7</v>
      </c>
      <c r="G16" s="48">
        <v>5</v>
      </c>
      <c r="H16" s="48">
        <v>52.4</v>
      </c>
      <c r="I16" s="36">
        <f t="shared" si="0"/>
        <v>8.94</v>
      </c>
    </row>
    <row r="17" spans="1:9" x14ac:dyDescent="0.2">
      <c r="A17" s="46" t="s">
        <v>31</v>
      </c>
      <c r="B17" s="47" t="s">
        <v>32</v>
      </c>
      <c r="C17" s="48">
        <v>53.3</v>
      </c>
      <c r="D17" s="48">
        <v>13.2</v>
      </c>
      <c r="E17" s="48">
        <v>34.299999999999997</v>
      </c>
      <c r="F17" s="48">
        <v>18.8</v>
      </c>
      <c r="G17" s="48">
        <v>4.9000000000000004</v>
      </c>
      <c r="H17" s="48">
        <v>53.1</v>
      </c>
      <c r="I17" s="36">
        <f t="shared" si="0"/>
        <v>9.11</v>
      </c>
    </row>
    <row r="18" spans="1:9" x14ac:dyDescent="0.2">
      <c r="A18" s="46" t="s">
        <v>42</v>
      </c>
      <c r="B18" s="47" t="s">
        <v>44</v>
      </c>
      <c r="C18" s="48">
        <v>53.3</v>
      </c>
      <c r="D18" s="48">
        <v>12</v>
      </c>
      <c r="E18" s="48">
        <v>35.299999999999997</v>
      </c>
      <c r="F18" s="48">
        <v>18.399999999999999</v>
      </c>
      <c r="G18" s="48">
        <v>4.9000000000000004</v>
      </c>
      <c r="H18" s="48">
        <v>53.7</v>
      </c>
      <c r="I18" s="36">
        <f t="shared" si="0"/>
        <v>9.2899999999999991</v>
      </c>
    </row>
    <row r="19" spans="1:9" x14ac:dyDescent="0.2">
      <c r="A19" s="81" t="s">
        <v>10</v>
      </c>
      <c r="B19" s="82"/>
      <c r="C19" s="82"/>
      <c r="D19" s="82"/>
      <c r="E19" s="82"/>
      <c r="F19" s="82"/>
      <c r="G19" s="82"/>
      <c r="H19" s="82"/>
      <c r="I19" s="83"/>
    </row>
    <row r="20" spans="1:9" x14ac:dyDescent="0.2">
      <c r="A20" s="46" t="s">
        <v>30</v>
      </c>
      <c r="B20" s="46" t="s">
        <v>41</v>
      </c>
      <c r="C20" s="48">
        <v>59.6</v>
      </c>
      <c r="D20" s="48">
        <v>14.9</v>
      </c>
      <c r="E20" s="48">
        <v>36.6</v>
      </c>
      <c r="F20" s="48">
        <v>18</v>
      </c>
      <c r="G20" s="48">
        <v>4.8</v>
      </c>
      <c r="H20" s="48">
        <v>54.6</v>
      </c>
      <c r="I20" s="36">
        <f>ROUND($I$28+0.5+(E20-$E$8)*((0.0009*I$29)-0.03)+(F20-$F$8)*(0.6)*($I$30), 2)</f>
        <v>9.5399999999999991</v>
      </c>
    </row>
    <row r="21" spans="1:9" ht="23.25" customHeight="1" thickBot="1" x14ac:dyDescent="0.25">
      <c r="A21" s="33"/>
      <c r="B21" s="34"/>
      <c r="C21" s="34"/>
      <c r="D21" s="34"/>
      <c r="E21" s="34"/>
      <c r="F21" s="34"/>
      <c r="G21" s="34"/>
      <c r="H21" s="34"/>
      <c r="I21" s="35"/>
    </row>
    <row r="22" spans="1:9" ht="17.25" x14ac:dyDescent="0.25">
      <c r="A22" s="17" t="s">
        <v>15</v>
      </c>
      <c r="B22" s="18"/>
      <c r="C22" s="19">
        <f t="shared" ref="C22:I22" si="1">AVERAGE(C9:C18)</f>
        <v>55.739999999999995</v>
      </c>
      <c r="D22" s="19">
        <f t="shared" si="1"/>
        <v>13.09</v>
      </c>
      <c r="E22" s="19">
        <f t="shared" si="1"/>
        <v>34.940000000000005</v>
      </c>
      <c r="F22" s="19">
        <f t="shared" si="1"/>
        <v>18.420000000000002</v>
      </c>
      <c r="G22" s="19">
        <f t="shared" si="1"/>
        <v>4.92</v>
      </c>
      <c r="H22" s="19">
        <f t="shared" si="1"/>
        <v>53.36</v>
      </c>
      <c r="I22" s="37">
        <f t="shared" si="1"/>
        <v>9.1999999999999993</v>
      </c>
    </row>
    <row r="23" spans="1:9" ht="17.25" x14ac:dyDescent="0.25">
      <c r="A23" s="20" t="s">
        <v>16</v>
      </c>
      <c r="B23" s="21"/>
      <c r="C23" s="22">
        <f t="shared" ref="C23:I23" si="2">STDEV(C9:C18)</f>
        <v>2.301303978182804</v>
      </c>
      <c r="D23" s="22">
        <f t="shared" si="2"/>
        <v>1.1704225257952314</v>
      </c>
      <c r="E23" s="22">
        <f t="shared" si="2"/>
        <v>1.2158216243438931</v>
      </c>
      <c r="F23" s="22">
        <f t="shared" si="2"/>
        <v>0.44671641514002541</v>
      </c>
      <c r="G23" s="22">
        <f t="shared" si="2"/>
        <v>0.10327955589886444</v>
      </c>
      <c r="H23" s="22">
        <f t="shared" si="2"/>
        <v>0.87584879466213394</v>
      </c>
      <c r="I23" s="38">
        <f t="shared" si="2"/>
        <v>0.24335616331258655</v>
      </c>
    </row>
    <row r="24" spans="1:9" ht="17.25" x14ac:dyDescent="0.25">
      <c r="A24" s="23" t="s">
        <v>17</v>
      </c>
      <c r="B24" s="24"/>
      <c r="C24" s="25">
        <f t="shared" ref="C24:I24" si="3">MAX(C9:C18)</f>
        <v>59.4</v>
      </c>
      <c r="D24" s="25">
        <f t="shared" si="3"/>
        <v>15.8</v>
      </c>
      <c r="E24" s="25">
        <f t="shared" si="3"/>
        <v>37</v>
      </c>
      <c r="F24" s="25">
        <f t="shared" si="3"/>
        <v>19</v>
      </c>
      <c r="G24" s="25">
        <f t="shared" si="3"/>
        <v>5.0999999999999996</v>
      </c>
      <c r="H24" s="25">
        <f t="shared" si="3"/>
        <v>54.7</v>
      </c>
      <c r="I24" s="39">
        <f t="shared" si="3"/>
        <v>9.59</v>
      </c>
    </row>
    <row r="25" spans="1:9" ht="18" thickBot="1" x14ac:dyDescent="0.3">
      <c r="A25" s="26" t="s">
        <v>18</v>
      </c>
      <c r="B25" s="27"/>
      <c r="C25" s="28">
        <f t="shared" ref="C25:I25" si="4">MIN(C9:C18)</f>
        <v>53.3</v>
      </c>
      <c r="D25" s="28">
        <f t="shared" si="4"/>
        <v>12</v>
      </c>
      <c r="E25" s="28">
        <f t="shared" si="4"/>
        <v>33.1</v>
      </c>
      <c r="F25" s="28">
        <f t="shared" si="4"/>
        <v>17.600000000000001</v>
      </c>
      <c r="G25" s="28">
        <f t="shared" si="4"/>
        <v>4.8</v>
      </c>
      <c r="H25" s="28">
        <f t="shared" si="4"/>
        <v>52.1</v>
      </c>
      <c r="I25" s="40">
        <f t="shared" si="4"/>
        <v>8.84</v>
      </c>
    </row>
    <row r="26" spans="1:9" ht="15.75" thickBot="1" x14ac:dyDescent="0.3">
      <c r="A26" s="57" t="s">
        <v>11</v>
      </c>
      <c r="B26" s="58"/>
      <c r="C26" s="58"/>
      <c r="D26" s="58"/>
      <c r="E26" s="58"/>
      <c r="F26" s="59"/>
      <c r="G26" s="60"/>
      <c r="H26" s="61"/>
      <c r="I26" s="62"/>
    </row>
    <row r="27" spans="1:9" ht="18" thickBot="1" x14ac:dyDescent="0.3">
      <c r="A27" s="66" t="s">
        <v>12</v>
      </c>
      <c r="B27" s="67"/>
      <c r="C27" s="67"/>
      <c r="D27" s="67"/>
      <c r="E27" s="67"/>
      <c r="F27" s="68"/>
      <c r="G27" s="63" t="s">
        <v>22</v>
      </c>
      <c r="H27" s="64"/>
      <c r="I27" s="65"/>
    </row>
    <row r="28" spans="1:9" ht="18" customHeight="1" thickTop="1" x14ac:dyDescent="0.2">
      <c r="A28" s="54" t="s">
        <v>27</v>
      </c>
      <c r="B28" s="55"/>
      <c r="C28" s="55"/>
      <c r="D28" s="55"/>
      <c r="E28" s="55"/>
      <c r="F28" s="56"/>
      <c r="G28" s="92" t="s">
        <v>23</v>
      </c>
      <c r="H28" s="93"/>
      <c r="I28" s="41">
        <v>8.73</v>
      </c>
    </row>
    <row r="29" spans="1:9" ht="34.5" customHeight="1" x14ac:dyDescent="0.2">
      <c r="A29" s="84" t="s">
        <v>13</v>
      </c>
      <c r="B29" s="85"/>
      <c r="C29" s="85"/>
      <c r="D29" s="85"/>
      <c r="E29" s="85"/>
      <c r="F29" s="86"/>
      <c r="G29" s="52" t="s">
        <v>24</v>
      </c>
      <c r="H29" s="53"/>
      <c r="I29" s="44">
        <v>317</v>
      </c>
    </row>
    <row r="30" spans="1:9" ht="33" customHeight="1" x14ac:dyDescent="0.2">
      <c r="A30" s="84" t="s">
        <v>14</v>
      </c>
      <c r="B30" s="87"/>
      <c r="C30" s="87"/>
      <c r="D30" s="87"/>
      <c r="E30" s="87"/>
      <c r="F30" s="88"/>
      <c r="G30" s="52" t="s">
        <v>25</v>
      </c>
      <c r="H30" s="53"/>
      <c r="I30" s="29">
        <v>0.315</v>
      </c>
    </row>
    <row r="31" spans="1:9" ht="14.25" customHeight="1" thickBot="1" x14ac:dyDescent="0.25">
      <c r="A31" s="89" t="s">
        <v>29</v>
      </c>
      <c r="B31" s="90"/>
      <c r="C31" s="90"/>
      <c r="D31" s="90"/>
      <c r="E31" s="90"/>
      <c r="F31" s="91"/>
      <c r="G31" s="77" t="s">
        <v>26</v>
      </c>
      <c r="H31" s="78"/>
      <c r="I31" s="45">
        <v>5.6000000000000001E-2</v>
      </c>
    </row>
  </sheetData>
  <mergeCells count="18">
    <mergeCell ref="C4:I4"/>
    <mergeCell ref="G31:H31"/>
    <mergeCell ref="C8:D8"/>
    <mergeCell ref="A19:I19"/>
    <mergeCell ref="A29:F29"/>
    <mergeCell ref="A30:F30"/>
    <mergeCell ref="A31:F31"/>
    <mergeCell ref="G28:H28"/>
    <mergeCell ref="C1:I1"/>
    <mergeCell ref="G29:H29"/>
    <mergeCell ref="G30:H30"/>
    <mergeCell ref="A28:F28"/>
    <mergeCell ref="A26:F26"/>
    <mergeCell ref="G26:I26"/>
    <mergeCell ref="G27:I27"/>
    <mergeCell ref="A27:F27"/>
    <mergeCell ref="C2:I2"/>
    <mergeCell ref="D3:I3"/>
  </mergeCells>
  <phoneticPr fontId="0" type="noConversion"/>
  <conditionalFormatting sqref="C9:C18">
    <cfRule type="cellIs" dxfId="4" priority="1" stopIfTrue="1" operator="equal">
      <formula>$C$24</formula>
    </cfRule>
  </conditionalFormatting>
  <conditionalFormatting sqref="E9:E18">
    <cfRule type="cellIs" dxfId="3" priority="2" stopIfTrue="1" operator="equal">
      <formula>$E$24</formula>
    </cfRule>
  </conditionalFormatting>
  <conditionalFormatting sqref="F9:F18">
    <cfRule type="cellIs" dxfId="2" priority="3" stopIfTrue="1" operator="equal">
      <formula>$F$24</formula>
    </cfRule>
  </conditionalFormatting>
  <conditionalFormatting sqref="H9:H18">
    <cfRule type="cellIs" dxfId="1" priority="4" stopIfTrue="1" operator="equal">
      <formula>$H$24</formula>
    </cfRule>
  </conditionalFormatting>
  <conditionalFormatting sqref="I9:I18">
    <cfRule type="cellIs" dxfId="0" priority="5" stopIfTrue="1" operator="equal">
      <formula>$I$24</formula>
    </cfRule>
  </conditionalFormatting>
  <printOptions horizontalCentered="1" verticalCentered="1"/>
  <pageMargins left="0" right="0" top="0" bottom="0" header="0.5" footer="0.5"/>
  <pageSetup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2009-10-19T21:43:17Z</cp:lastPrinted>
  <dcterms:created xsi:type="dcterms:W3CDTF">1998-10-01T19:23:01Z</dcterms:created>
  <dcterms:modified xsi:type="dcterms:W3CDTF">2016-04-18T17:55:50Z</dcterms:modified>
</cp:coreProperties>
</file>