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dwarner\Desktop\Soyean Yield Trials\2010\"/>
    </mc:Choice>
  </mc:AlternateContent>
  <bookViews>
    <workbookView xWindow="1965" yWindow="2490" windowWidth="10290" windowHeight="4635"/>
  </bookViews>
  <sheets>
    <sheet name="Results" sheetId="2" r:id="rId1"/>
  </sheets>
  <definedNames>
    <definedName name="_xlnm.Print_Area" localSheetId="0">Results!$A$1:$I$37</definedName>
  </definedNames>
  <calcPr calcId="162913"/>
</workbook>
</file>

<file path=xl/calcChain.xml><?xml version="1.0" encoding="utf-8"?>
<calcChain xmlns="http://schemas.openxmlformats.org/spreadsheetml/2006/main">
  <c r="I13" i="2" l="1"/>
  <c r="I23" i="2"/>
  <c r="I26" i="2"/>
  <c r="I24" i="2"/>
  <c r="I21" i="2"/>
  <c r="I14" i="2"/>
  <c r="I11" i="2"/>
  <c r="I18" i="2"/>
  <c r="I17" i="2"/>
  <c r="I19" i="2"/>
  <c r="I9" i="2"/>
  <c r="I15" i="2"/>
  <c r="I22" i="2"/>
  <c r="I12" i="2"/>
  <c r="I20" i="2"/>
  <c r="I16" i="2"/>
  <c r="I10" i="2"/>
  <c r="D28" i="2"/>
  <c r="E28" i="2"/>
  <c r="F28" i="2"/>
  <c r="G28" i="2"/>
  <c r="H28" i="2"/>
  <c r="I28" i="2"/>
  <c r="D29" i="2"/>
  <c r="E29" i="2"/>
  <c r="F29" i="2"/>
  <c r="G29" i="2"/>
  <c r="H29" i="2"/>
  <c r="I29" i="2"/>
  <c r="D30" i="2"/>
  <c r="E30" i="2"/>
  <c r="F30" i="2"/>
  <c r="G30" i="2"/>
  <c r="H30" i="2"/>
  <c r="I30" i="2"/>
  <c r="D31" i="2"/>
  <c r="E31" i="2"/>
  <c r="F31" i="2"/>
  <c r="G31" i="2"/>
  <c r="H31" i="2"/>
  <c r="I31" i="2"/>
  <c r="C31" i="2"/>
  <c r="C30" i="2"/>
  <c r="C29" i="2"/>
  <c r="C28" i="2"/>
</calcChain>
</file>

<file path=xl/sharedStrings.xml><?xml version="1.0" encoding="utf-8"?>
<sst xmlns="http://schemas.openxmlformats.org/spreadsheetml/2006/main" count="65" uniqueCount="57">
  <si>
    <t>ISU Grain Quality Laboratory</t>
  </si>
  <si>
    <t>Results:</t>
  </si>
  <si>
    <t>Varieties are listed in order from highest to lowest yield.</t>
  </si>
  <si>
    <t>Company</t>
  </si>
  <si>
    <t>Variety</t>
  </si>
  <si>
    <t>Protein      ( % )</t>
  </si>
  <si>
    <t>Oil                       ( % )</t>
  </si>
  <si>
    <t>Fiber         ( % )</t>
  </si>
  <si>
    <t>Sum (P+O)    ( % )</t>
  </si>
  <si>
    <t>Long Term Iowa Averages:</t>
  </si>
  <si>
    <t>Check Variety Information: (average values for check strips)</t>
  </si>
  <si>
    <t>YIELD, PROTEIN, OIL, FIBER, SUM BASIS 13% MOISTURE.</t>
  </si>
  <si>
    <r>
      <t>1</t>
    </r>
    <r>
      <rPr>
        <sz val="11"/>
        <rFont val="Arial"/>
        <family val="2"/>
      </rPr>
      <t xml:space="preserve"> Yield is check-adjusted in plots with check strips.</t>
    </r>
  </si>
  <si>
    <r>
      <t>3</t>
    </r>
    <r>
      <rPr>
        <sz val="11"/>
        <rFont val="Arial"/>
        <family val="2"/>
      </rPr>
      <t xml:space="preserve"> EPVB is the Estimated Processed Value per Bushel to be used for Feed. It is determined by soybean protein and oil content and the current market price for oil, meal, and hulls.</t>
    </r>
  </si>
  <si>
    <r>
      <t>4</t>
    </r>
    <r>
      <rPr>
        <sz val="11"/>
        <rFont val="Arial"/>
        <family val="2"/>
      </rPr>
      <t xml:space="preserve"> Averages, Standard Deviation, Maximum, and Minimum values were calculated from plot final results, not including check strips (where applicable).</t>
    </r>
  </si>
  <si>
    <r>
      <t>Averages</t>
    </r>
    <r>
      <rPr>
        <b/>
        <vertAlign val="superscript"/>
        <sz val="11"/>
        <rFont val="Arial"/>
        <family val="2"/>
      </rPr>
      <t>4</t>
    </r>
  </si>
  <si>
    <r>
      <t>Standard Deviation</t>
    </r>
    <r>
      <rPr>
        <b/>
        <vertAlign val="superscript"/>
        <sz val="11"/>
        <rFont val="Arial"/>
        <family val="2"/>
      </rPr>
      <t>4</t>
    </r>
  </si>
  <si>
    <r>
      <t>Maximum</t>
    </r>
    <r>
      <rPr>
        <b/>
        <vertAlign val="superscript"/>
        <sz val="11"/>
        <rFont val="Arial"/>
        <family val="2"/>
      </rPr>
      <t>4</t>
    </r>
  </si>
  <si>
    <r>
      <t>Minimum</t>
    </r>
    <r>
      <rPr>
        <b/>
        <vertAlign val="superscript"/>
        <sz val="11"/>
        <rFont val="Arial"/>
        <family val="2"/>
      </rPr>
      <t>4</t>
    </r>
  </si>
  <si>
    <r>
      <t>Yield</t>
    </r>
    <r>
      <rPr>
        <b/>
        <vertAlign val="superscript"/>
        <sz val="11"/>
        <rFont val="Arial"/>
        <family val="2"/>
      </rPr>
      <t>1</t>
    </r>
    <r>
      <rPr>
        <b/>
        <sz val="11"/>
        <rFont val="Arial"/>
      </rPr>
      <t xml:space="preserve">                                  ( Bu. / A. )</t>
    </r>
  </si>
  <si>
    <r>
      <t>Field Moisture</t>
    </r>
    <r>
      <rPr>
        <b/>
        <vertAlign val="superscript"/>
        <sz val="11"/>
        <rFont val="Arial"/>
        <family val="2"/>
      </rPr>
      <t>2</t>
    </r>
    <r>
      <rPr>
        <b/>
        <sz val="11"/>
        <rFont val="Arial"/>
      </rPr>
      <t xml:space="preserve">           ( % )</t>
    </r>
  </si>
  <si>
    <r>
      <t>EPVB</t>
    </r>
    <r>
      <rPr>
        <b/>
        <vertAlign val="superscript"/>
        <sz val="11"/>
        <rFont val="Arial"/>
        <family val="2"/>
      </rPr>
      <t>3</t>
    </r>
    <r>
      <rPr>
        <b/>
        <sz val="11"/>
        <rFont val="Arial"/>
      </rPr>
      <t xml:space="preserve">          ( $ / Bu. )</t>
    </r>
  </si>
  <si>
    <t>Ingredient Prices for EPVB</t>
  </si>
  <si>
    <t>Soybeans ($ / bu.)</t>
  </si>
  <si>
    <t>48% Soy Meal ($ / ton)</t>
  </si>
  <si>
    <t>Soy Oil ($ / lb.)</t>
  </si>
  <si>
    <t>Millfeed ($ / lb.)</t>
  </si>
  <si>
    <r>
      <t>2</t>
    </r>
    <r>
      <rPr>
        <sz val="11"/>
        <rFont val="Arial"/>
        <family val="2"/>
      </rPr>
      <t xml:space="preserve"> Field moisture content data were provided by the participating plot operator.</t>
    </r>
  </si>
  <si>
    <t>2010 Strip Plots</t>
  </si>
  <si>
    <t>Copyright © 1996-2010, Iowa Grain Quality Initiative, Iowa State University, Ames, Iowa. All rights reserved.</t>
  </si>
  <si>
    <t>Prairie Brand</t>
  </si>
  <si>
    <t>PB2258NRR</t>
  </si>
  <si>
    <t>PB2207NRR</t>
  </si>
  <si>
    <t>Grate Lakes</t>
  </si>
  <si>
    <t>GL2662RR</t>
  </si>
  <si>
    <t>GL2949R2</t>
  </si>
  <si>
    <t>Mershman Cherokee</t>
  </si>
  <si>
    <t>1029RR2Y</t>
  </si>
  <si>
    <t>Mershman Apache</t>
  </si>
  <si>
    <t>1024R2Y</t>
  </si>
  <si>
    <t>Channel</t>
  </si>
  <si>
    <t>2400 R2</t>
  </si>
  <si>
    <t xml:space="preserve">Channel </t>
  </si>
  <si>
    <t>3000 R2</t>
  </si>
  <si>
    <t>Asgrow</t>
  </si>
  <si>
    <t>DKB27-52</t>
  </si>
  <si>
    <t>AG2330</t>
  </si>
  <si>
    <t>Legend</t>
  </si>
  <si>
    <t>2356RR</t>
  </si>
  <si>
    <t>Pioneer</t>
  </si>
  <si>
    <t>92Y51</t>
  </si>
  <si>
    <t>92Y72</t>
  </si>
  <si>
    <t>AgVenture</t>
  </si>
  <si>
    <t>AV25A5</t>
  </si>
  <si>
    <t>AV27P1</t>
  </si>
  <si>
    <t>Blackhawk Co. Soybeans</t>
  </si>
  <si>
    <t>21R29N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</si>
</sst>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5" formatCode="&quot;$&quot;#,##0.00"/>
    <numFmt numFmtId="170" formatCode="0.000"/>
    <numFmt numFmtId="175" formatCode="0.0"/>
  </numFmts>
  <fonts count="12" x14ac:knownFonts="1">
    <font>
      <sz val="10"/>
      <name val="Arial"/>
    </font>
    <font>
      <b/>
      <sz val="11"/>
      <name val="Arial"/>
    </font>
    <font>
      <sz val="24"/>
      <name val="Times New Roman"/>
      <family val="1"/>
    </font>
    <font>
      <sz val="11"/>
      <name val="Arial"/>
      <family val="2"/>
    </font>
    <font>
      <b/>
      <sz val="14"/>
      <name val="Arial"/>
      <family val="2"/>
    </font>
    <font>
      <sz val="12"/>
      <name val="Arial"/>
      <family val="2"/>
    </font>
    <font>
      <sz val="10"/>
      <name val="Arial"/>
      <family val="2"/>
    </font>
    <font>
      <vertAlign val="superscript"/>
      <sz val="11"/>
      <name val="Arial"/>
      <family val="2"/>
    </font>
    <font>
      <b/>
      <vertAlign val="superscript"/>
      <sz val="11"/>
      <name val="Arial"/>
      <family val="2"/>
    </font>
    <font>
      <sz val="9"/>
      <name val="Arial"/>
      <family val="2"/>
    </font>
    <font>
      <b/>
      <sz val="12"/>
      <name val="Arial"/>
      <family val="2"/>
    </font>
    <font>
      <sz val="10"/>
      <name val="Arial"/>
    </font>
  </fonts>
  <fills count="6">
    <fill>
      <patternFill patternType="none"/>
    </fill>
    <fill>
      <patternFill patternType="gray125"/>
    </fill>
    <fill>
      <patternFill patternType="solid">
        <fgColor indexed="23"/>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double">
        <color indexed="64"/>
      </top>
      <bottom/>
      <diagonal/>
    </border>
  </borders>
  <cellStyleXfs count="2">
    <xf numFmtId="0" fontId="0" fillId="0" borderId="0"/>
    <xf numFmtId="0" fontId="11" fillId="0" borderId="0"/>
  </cellStyleXfs>
  <cellXfs count="98">
    <xf numFmtId="0" fontId="0" fillId="0" borderId="0" xfId="0"/>
    <xf numFmtId="0" fontId="0" fillId="0" borderId="0" xfId="1" applyFont="1" applyBorder="1"/>
    <xf numFmtId="0" fontId="0" fillId="0" borderId="1" xfId="1" applyFont="1" applyBorder="1"/>
    <xf numFmtId="0" fontId="0" fillId="0" borderId="2" xfId="1" applyFont="1" applyBorder="1"/>
    <xf numFmtId="0" fontId="0" fillId="0" borderId="3" xfId="1" applyFont="1" applyBorder="1"/>
    <xf numFmtId="0" fontId="0" fillId="0" borderId="4" xfId="1" applyFont="1" applyBorder="1"/>
    <xf numFmtId="0" fontId="0" fillId="0" borderId="5" xfId="1" applyFont="1" applyBorder="1"/>
    <xf numFmtId="0" fontId="0" fillId="0" borderId="6" xfId="1" applyFont="1" applyBorder="1"/>
    <xf numFmtId="0" fontId="0" fillId="2" borderId="7" xfId="1" applyFont="1" applyFill="1" applyBorder="1"/>
    <xf numFmtId="0" fontId="0" fillId="2" borderId="8" xfId="1" applyFont="1" applyFill="1" applyBorder="1"/>
    <xf numFmtId="0" fontId="1" fillId="3" borderId="9" xfId="1" applyFont="1" applyFill="1" applyBorder="1" applyAlignment="1">
      <alignment horizontal="center"/>
    </xf>
    <xf numFmtId="0" fontId="1" fillId="3" borderId="10" xfId="1" applyFont="1" applyFill="1" applyBorder="1" applyAlignment="1">
      <alignment horizontal="center"/>
    </xf>
    <xf numFmtId="0" fontId="1" fillId="3" borderId="10" xfId="1" applyFont="1" applyFill="1" applyBorder="1" applyAlignment="1">
      <alignment horizontal="center" vertical="center" wrapText="1"/>
    </xf>
    <xf numFmtId="0" fontId="1" fillId="3" borderId="11" xfId="1" applyFont="1" applyFill="1" applyBorder="1" applyAlignment="1">
      <alignment horizontal="center" vertical="center" wrapText="1"/>
    </xf>
    <xf numFmtId="0" fontId="0" fillId="2" borderId="3" xfId="1" applyFont="1" applyFill="1" applyBorder="1"/>
    <xf numFmtId="0" fontId="0" fillId="2" borderId="0" xfId="1" applyFont="1" applyFill="1" applyBorder="1"/>
    <xf numFmtId="0" fontId="0" fillId="2" borderId="12" xfId="1" applyFont="1" applyFill="1" applyBorder="1"/>
    <xf numFmtId="0" fontId="1" fillId="3" borderId="13" xfId="1" applyFont="1" applyFill="1" applyBorder="1" applyAlignment="1">
      <alignment horizontal="centerContinuous"/>
    </xf>
    <xf numFmtId="0" fontId="1" fillId="3" borderId="14" xfId="1" applyFont="1" applyFill="1" applyBorder="1" applyAlignment="1">
      <alignment horizontal="centerContinuous"/>
    </xf>
    <xf numFmtId="175" fontId="0" fillId="3" borderId="15" xfId="1" applyNumberFormat="1" applyFont="1" applyFill="1" applyBorder="1" applyAlignment="1">
      <alignment horizontal="center"/>
    </xf>
    <xf numFmtId="0" fontId="1" fillId="3" borderId="16" xfId="1" applyFont="1" applyFill="1" applyBorder="1" applyAlignment="1">
      <alignment horizontal="centerContinuous"/>
    </xf>
    <xf numFmtId="0" fontId="1" fillId="3" borderId="17" xfId="1" applyFont="1" applyFill="1" applyBorder="1" applyAlignment="1">
      <alignment horizontal="centerContinuous"/>
    </xf>
    <xf numFmtId="175" fontId="0" fillId="3" borderId="18" xfId="1" applyNumberFormat="1" applyFont="1" applyFill="1" applyBorder="1" applyAlignment="1">
      <alignment horizontal="center"/>
    </xf>
    <xf numFmtId="0" fontId="1" fillId="4" borderId="16" xfId="1" applyFont="1" applyFill="1" applyBorder="1" applyAlignment="1">
      <alignment horizontal="centerContinuous"/>
    </xf>
    <xf numFmtId="0" fontId="1" fillId="4" borderId="17" xfId="1" applyFont="1" applyFill="1" applyBorder="1" applyAlignment="1">
      <alignment horizontal="centerContinuous"/>
    </xf>
    <xf numFmtId="175" fontId="0" fillId="4" borderId="18" xfId="1" applyNumberFormat="1" applyFont="1" applyFill="1" applyBorder="1" applyAlignment="1">
      <alignment horizontal="center"/>
    </xf>
    <xf numFmtId="0" fontId="1" fillId="3" borderId="19" xfId="1" applyFont="1" applyFill="1" applyBorder="1" applyAlignment="1">
      <alignment horizontal="centerContinuous"/>
    </xf>
    <xf numFmtId="0" fontId="1" fillId="3" borderId="20" xfId="1" applyFont="1" applyFill="1" applyBorder="1" applyAlignment="1">
      <alignment horizontal="centerContinuous"/>
    </xf>
    <xf numFmtId="175" fontId="0" fillId="3" borderId="21" xfId="1" applyNumberFormat="1" applyFont="1" applyFill="1" applyBorder="1" applyAlignment="1">
      <alignment horizontal="center"/>
    </xf>
    <xf numFmtId="0" fontId="1" fillId="3" borderId="0" xfId="1" applyFont="1" applyFill="1" applyBorder="1" applyAlignment="1">
      <alignment horizontal="centerContinuous"/>
    </xf>
    <xf numFmtId="175" fontId="1" fillId="3" borderId="0" xfId="1" applyNumberFormat="1" applyFont="1" applyFill="1" applyBorder="1" applyAlignment="1">
      <alignment horizontal="center"/>
    </xf>
    <xf numFmtId="175" fontId="1" fillId="3" borderId="12" xfId="1" applyNumberFormat="1" applyFont="1" applyFill="1" applyBorder="1" applyAlignment="1">
      <alignment horizontal="center"/>
    </xf>
    <xf numFmtId="0" fontId="0" fillId="2" borderId="4" xfId="1" applyFont="1" applyFill="1" applyBorder="1"/>
    <xf numFmtId="0" fontId="0" fillId="2" borderId="6" xfId="1" applyFont="1" applyFill="1" applyBorder="1"/>
    <xf numFmtId="0" fontId="0" fillId="2" borderId="5" xfId="1" applyFont="1" applyFill="1" applyBorder="1"/>
    <xf numFmtId="165" fontId="6" fillId="5" borderId="18" xfId="1" applyNumberFormat="1" applyFont="1" applyFill="1" applyBorder="1" applyAlignment="1">
      <alignment horizontal="center"/>
    </xf>
    <xf numFmtId="175" fontId="0" fillId="5" borderId="22" xfId="1" applyNumberFormat="1" applyFont="1" applyFill="1" applyBorder="1" applyAlignment="1">
      <alignment horizontal="center"/>
    </xf>
    <xf numFmtId="175" fontId="0" fillId="0" borderId="22" xfId="1" applyNumberFormat="1" applyFont="1" applyBorder="1" applyAlignment="1">
      <alignment horizontal="center"/>
    </xf>
    <xf numFmtId="165" fontId="0" fillId="3" borderId="15" xfId="1" applyNumberFormat="1" applyFont="1" applyFill="1" applyBorder="1" applyAlignment="1">
      <alignment horizontal="center"/>
    </xf>
    <xf numFmtId="165" fontId="0" fillId="3" borderId="18" xfId="1" applyNumberFormat="1" applyFont="1" applyFill="1" applyBorder="1" applyAlignment="1">
      <alignment horizontal="center"/>
    </xf>
    <xf numFmtId="165" fontId="0" fillId="4" borderId="18" xfId="1" applyNumberFormat="1" applyFont="1" applyFill="1" applyBorder="1" applyAlignment="1">
      <alignment horizontal="center"/>
    </xf>
    <xf numFmtId="165" fontId="0" fillId="3" borderId="21" xfId="1" applyNumberFormat="1" applyFont="1" applyFill="1" applyBorder="1" applyAlignment="1">
      <alignment horizontal="center"/>
    </xf>
    <xf numFmtId="2" fontId="0" fillId="0" borderId="12" xfId="1" applyNumberFormat="1" applyFont="1" applyBorder="1" applyAlignment="1">
      <alignment horizontal="center"/>
    </xf>
    <xf numFmtId="175" fontId="1" fillId="3" borderId="3" xfId="1" applyNumberFormat="1" applyFont="1" applyFill="1" applyBorder="1" applyAlignment="1">
      <alignment horizontal="center"/>
    </xf>
    <xf numFmtId="0" fontId="4" fillId="0" borderId="3" xfId="1" applyFont="1" applyBorder="1" applyAlignment="1">
      <alignment horizontal="left"/>
    </xf>
    <xf numFmtId="2" fontId="0" fillId="0" borderId="12" xfId="1" applyNumberFormat="1" applyFont="1" applyFill="1" applyBorder="1" applyAlignment="1">
      <alignment horizontal="center" vertical="center"/>
    </xf>
    <xf numFmtId="170" fontId="0" fillId="0" borderId="5" xfId="1" applyNumberFormat="1" applyFont="1" applyFill="1" applyBorder="1" applyAlignment="1">
      <alignment horizontal="center"/>
    </xf>
    <xf numFmtId="2" fontId="0" fillId="0" borderId="12" xfId="1" applyNumberFormat="1" applyFont="1" applyBorder="1" applyAlignment="1">
      <alignment horizontal="center" vertical="center"/>
    </xf>
    <xf numFmtId="0" fontId="0" fillId="0" borderId="18" xfId="1" applyFont="1" applyBorder="1"/>
    <xf numFmtId="0" fontId="0" fillId="0" borderId="18" xfId="1" applyFont="1" applyBorder="1" applyAlignment="1">
      <alignment horizontal="left"/>
    </xf>
    <xf numFmtId="175" fontId="0" fillId="0" borderId="18" xfId="1" applyNumberFormat="1" applyFont="1" applyBorder="1" applyAlignment="1">
      <alignment horizontal="center"/>
    </xf>
    <xf numFmtId="0" fontId="0" fillId="0" borderId="23" xfId="1" applyFont="1" applyFill="1" applyBorder="1" applyAlignment="1">
      <alignment horizontal="left"/>
    </xf>
    <xf numFmtId="0" fontId="0" fillId="0" borderId="22" xfId="1" applyFont="1" applyFill="1" applyBorder="1" applyAlignment="1">
      <alignment horizontal="left"/>
    </xf>
    <xf numFmtId="0" fontId="5" fillId="0" borderId="3" xfId="1" applyFont="1" applyBorder="1" applyAlignment="1">
      <alignment horizontal="left"/>
    </xf>
    <xf numFmtId="0" fontId="5" fillId="0" borderId="0" xfId="1" applyFont="1" applyBorder="1" applyAlignment="1">
      <alignment horizontal="left"/>
    </xf>
    <xf numFmtId="0" fontId="5" fillId="0" borderId="12" xfId="1" applyFont="1" applyBorder="1" applyAlignment="1">
      <alignment horizontal="left"/>
    </xf>
    <xf numFmtId="0" fontId="0" fillId="0" borderId="4" xfId="1" applyFont="1" applyBorder="1" applyAlignment="1">
      <alignment horizontal="right"/>
    </xf>
    <xf numFmtId="0" fontId="0" fillId="0" borderId="6" xfId="1" applyFont="1" applyBorder="1" applyAlignment="1">
      <alignment horizontal="right"/>
    </xf>
    <xf numFmtId="0" fontId="1" fillId="3" borderId="31" xfId="1" applyFont="1" applyFill="1" applyBorder="1" applyAlignment="1">
      <alignment horizontal="center"/>
    </xf>
    <xf numFmtId="0" fontId="1" fillId="3" borderId="32" xfId="1" applyFont="1" applyFill="1" applyBorder="1" applyAlignment="1">
      <alignment horizontal="center"/>
    </xf>
    <xf numFmtId="0" fontId="0" fillId="3" borderId="33" xfId="1" applyFont="1" applyFill="1" applyBorder="1" applyAlignment="1">
      <alignment horizontal="left"/>
    </xf>
    <xf numFmtId="0" fontId="0" fillId="3" borderId="34" xfId="1" applyFont="1" applyFill="1" applyBorder="1" applyAlignment="1">
      <alignment horizontal="left"/>
    </xf>
    <xf numFmtId="0" fontId="0" fillId="3" borderId="35" xfId="1" applyFont="1" applyFill="1" applyBorder="1" applyAlignment="1">
      <alignment horizontal="left"/>
    </xf>
    <xf numFmtId="0" fontId="7" fillId="0" borderId="3" xfId="1" applyFont="1" applyBorder="1" applyAlignment="1">
      <alignment horizontal="left" vertical="top" wrapText="1"/>
    </xf>
    <xf numFmtId="0" fontId="3" fillId="0" borderId="0" xfId="1" applyFont="1" applyBorder="1" applyAlignment="1">
      <alignment horizontal="left" vertical="top" wrapText="1"/>
    </xf>
    <xf numFmtId="0" fontId="3" fillId="0" borderId="12" xfId="1" applyFont="1" applyBorder="1" applyAlignment="1">
      <alignment horizontal="left" vertical="top" wrapText="1"/>
    </xf>
    <xf numFmtId="0" fontId="7" fillId="0" borderId="0" xfId="1" applyFont="1" applyBorder="1" applyAlignment="1">
      <alignment horizontal="left" vertical="top" wrapText="1"/>
    </xf>
    <xf numFmtId="0" fontId="7" fillId="0" borderId="12" xfId="1" applyFont="1" applyBorder="1" applyAlignment="1">
      <alignment horizontal="left" vertical="top" wrapText="1"/>
    </xf>
    <xf numFmtId="0" fontId="9" fillId="0" borderId="4" xfId="1" applyFont="1" applyBorder="1" applyAlignment="1">
      <alignment horizontal="center" wrapText="1"/>
    </xf>
    <xf numFmtId="0" fontId="9" fillId="0" borderId="6" xfId="1" applyFont="1" applyBorder="1" applyAlignment="1">
      <alignment horizontal="center" wrapText="1"/>
    </xf>
    <xf numFmtId="0" fontId="9" fillId="0" borderId="5" xfId="1" applyFont="1" applyBorder="1" applyAlignment="1">
      <alignment horizontal="center" wrapText="1"/>
    </xf>
    <xf numFmtId="0" fontId="0" fillId="0" borderId="31" xfId="1" applyFont="1" applyBorder="1" applyAlignment="1">
      <alignment horizontal="right"/>
    </xf>
    <xf numFmtId="0" fontId="0" fillId="0" borderId="36" xfId="1" applyFont="1" applyBorder="1" applyAlignment="1">
      <alignment horizontal="right"/>
    </xf>
    <xf numFmtId="0" fontId="2" fillId="0" borderId="1" xfId="1" applyFont="1" applyBorder="1" applyAlignment="1">
      <alignment horizontal="left"/>
    </xf>
    <xf numFmtId="0" fontId="2" fillId="0" borderId="2" xfId="1" applyFont="1" applyBorder="1" applyAlignment="1">
      <alignment horizontal="left"/>
    </xf>
    <xf numFmtId="0" fontId="2" fillId="0" borderId="24" xfId="1" applyFont="1" applyBorder="1" applyAlignment="1">
      <alignment horizontal="left"/>
    </xf>
    <xf numFmtId="0" fontId="0" fillId="0" borderId="3" xfId="1" applyFont="1" applyBorder="1" applyAlignment="1">
      <alignment horizontal="right" vertical="center"/>
    </xf>
    <xf numFmtId="0" fontId="0" fillId="0" borderId="0" xfId="1" applyFont="1" applyBorder="1" applyAlignment="1">
      <alignment horizontal="right" vertical="center"/>
    </xf>
    <xf numFmtId="0" fontId="7" fillId="0" borderId="3" xfId="1" applyFont="1" applyBorder="1" applyAlignment="1">
      <alignment horizontal="left"/>
    </xf>
    <xf numFmtId="0" fontId="7" fillId="0" borderId="0" xfId="1" applyFont="1" applyBorder="1" applyAlignment="1">
      <alignment horizontal="left"/>
    </xf>
    <xf numFmtId="0" fontId="7" fillId="0" borderId="12" xfId="1" applyFont="1" applyBorder="1" applyAlignment="1">
      <alignment horizontal="left"/>
    </xf>
    <xf numFmtId="0" fontId="1" fillId="0" borderId="7" xfId="1" applyFont="1" applyBorder="1" applyAlignment="1" applyProtection="1">
      <alignment horizontal="left"/>
    </xf>
    <xf numFmtId="0" fontId="1" fillId="0" borderId="8" xfId="1" applyFont="1" applyBorder="1" applyAlignment="1" applyProtection="1">
      <alignment horizontal="left"/>
    </xf>
    <xf numFmtId="0" fontId="1" fillId="0" borderId="25" xfId="1" applyFont="1" applyBorder="1" applyAlignment="1" applyProtection="1">
      <alignment horizontal="left"/>
    </xf>
    <xf numFmtId="0" fontId="0" fillId="3" borderId="13" xfId="1" applyFont="1" applyFill="1" applyBorder="1" applyAlignment="1">
      <alignment horizontal="center"/>
    </xf>
    <xf numFmtId="0" fontId="0" fillId="3" borderId="26" xfId="1" applyFont="1" applyFill="1" applyBorder="1" applyAlignment="1">
      <alignment horizontal="center"/>
    </xf>
    <xf numFmtId="0" fontId="0" fillId="3" borderId="27" xfId="1" applyFont="1" applyFill="1" applyBorder="1" applyAlignment="1">
      <alignment horizontal="center"/>
    </xf>
    <xf numFmtId="0" fontId="10" fillId="0" borderId="28" xfId="1" applyFont="1" applyBorder="1" applyAlignment="1">
      <alignment horizontal="left"/>
    </xf>
    <xf numFmtId="0" fontId="10" fillId="0" borderId="29" xfId="1" applyFont="1" applyBorder="1" applyAlignment="1">
      <alignment horizontal="left"/>
    </xf>
    <xf numFmtId="0" fontId="10" fillId="0" borderId="30" xfId="1" applyFont="1" applyBorder="1" applyAlignment="1">
      <alignment horizontal="left"/>
    </xf>
    <xf numFmtId="0" fontId="7" fillId="0" borderId="1" xfId="1" applyFont="1" applyBorder="1" applyAlignment="1">
      <alignment horizontal="left"/>
    </xf>
    <xf numFmtId="0" fontId="7" fillId="0" borderId="2" xfId="1" applyFont="1" applyBorder="1" applyAlignment="1">
      <alignment horizontal="left"/>
    </xf>
    <xf numFmtId="0" fontId="7" fillId="0" borderId="24" xfId="1" applyFont="1" applyBorder="1" applyAlignment="1">
      <alignment horizontal="left"/>
    </xf>
    <xf numFmtId="0" fontId="3" fillId="0" borderId="3" xfId="1" applyFont="1" applyBorder="1" applyAlignment="1">
      <alignment horizontal="left"/>
    </xf>
    <xf numFmtId="0" fontId="3" fillId="0" borderId="0" xfId="1" applyFont="1" applyBorder="1" applyAlignment="1">
      <alignment horizontal="left"/>
    </xf>
    <xf numFmtId="0" fontId="3" fillId="0" borderId="12" xfId="1" applyFont="1" applyBorder="1" applyAlignment="1">
      <alignment horizontal="left"/>
    </xf>
    <xf numFmtId="0" fontId="4" fillId="0" borderId="0" xfId="1" applyFont="1" applyBorder="1" applyAlignment="1">
      <alignment horizontal="left"/>
    </xf>
    <xf numFmtId="0" fontId="4" fillId="0" borderId="12" xfId="1" applyFont="1" applyBorder="1" applyAlignment="1">
      <alignment horizontal="left"/>
    </xf>
  </cellXfs>
  <cellStyles count="2">
    <cellStyle name="N1" xfId="1"/>
    <cellStyle name="Normal" xfId="0" builtinId="0"/>
  </cellStyles>
  <dxfs count="5">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1</xdr:col>
      <xdr:colOff>571500</xdr:colOff>
      <xdr:row>4</xdr:row>
      <xdr:rowOff>95250</xdr:rowOff>
    </xdr:to>
    <xdr:pic>
      <xdr:nvPicPr>
        <xdr:cNvPr id="1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38100"/>
          <a:ext cx="1828800" cy="1209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xdr:row>
      <xdr:rowOff>0</xdr:rowOff>
    </xdr:from>
    <xdr:to>
      <xdr:col>2</xdr:col>
      <xdr:colOff>0</xdr:colOff>
      <xdr:row>7</xdr:row>
      <xdr:rowOff>247650</xdr:rowOff>
    </xdr:to>
    <xdr:pic>
      <xdr:nvPicPr>
        <xdr:cNvPr id="1026"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000250"/>
          <a:ext cx="2286000" cy="24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5</xdr:row>
      <xdr:rowOff>9525</xdr:rowOff>
    </xdr:from>
    <xdr:to>
      <xdr:col>2</xdr:col>
      <xdr:colOff>323850</xdr:colOff>
      <xdr:row>6</xdr:row>
      <xdr:rowOff>0</xdr:rowOff>
    </xdr:to>
    <xdr:pic>
      <xdr:nvPicPr>
        <xdr:cNvPr id="1027" name="Picture 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1266825"/>
          <a:ext cx="26003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5</xdr:row>
      <xdr:rowOff>9525</xdr:rowOff>
    </xdr:from>
    <xdr:to>
      <xdr:col>5</xdr:col>
      <xdr:colOff>152400</xdr:colOff>
      <xdr:row>6</xdr:row>
      <xdr:rowOff>0</xdr:rowOff>
    </xdr:to>
    <xdr:pic>
      <xdr:nvPicPr>
        <xdr:cNvPr id="1028" name="Picture 4"/>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90800" y="1266825"/>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5</xdr:row>
      <xdr:rowOff>9525</xdr:rowOff>
    </xdr:from>
    <xdr:to>
      <xdr:col>9</xdr:col>
      <xdr:colOff>19050</xdr:colOff>
      <xdr:row>6</xdr:row>
      <xdr:rowOff>0</xdr:rowOff>
    </xdr:to>
    <xdr:pic>
      <xdr:nvPicPr>
        <xdr:cNvPr id="1029" name="Picture 5"/>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48225" y="1266825"/>
          <a:ext cx="2809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xdr:colOff>
      <xdr:row>26</xdr:row>
      <xdr:rowOff>9525</xdr:rowOff>
    </xdr:from>
    <xdr:to>
      <xdr:col>2</xdr:col>
      <xdr:colOff>238125</xdr:colOff>
      <xdr:row>27</xdr:row>
      <xdr:rowOff>0</xdr:rowOff>
    </xdr:to>
    <xdr:pic>
      <xdr:nvPicPr>
        <xdr:cNvPr id="1030"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25" y="52006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26</xdr:row>
      <xdr:rowOff>9525</xdr:rowOff>
    </xdr:from>
    <xdr:to>
      <xdr:col>5</xdr:col>
      <xdr:colOff>152400</xdr:colOff>
      <xdr:row>27</xdr:row>
      <xdr:rowOff>0</xdr:rowOff>
    </xdr:to>
    <xdr:pic>
      <xdr:nvPicPr>
        <xdr:cNvPr id="1031" name="Picture 7"/>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590800" y="5200650"/>
          <a:ext cx="25146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571500</xdr:colOff>
      <xdr:row>26</xdr:row>
      <xdr:rowOff>9525</xdr:rowOff>
    </xdr:from>
    <xdr:to>
      <xdr:col>8</xdr:col>
      <xdr:colOff>704850</xdr:colOff>
      <xdr:row>27</xdr:row>
      <xdr:rowOff>0</xdr:rowOff>
    </xdr:to>
    <xdr:pic>
      <xdr:nvPicPr>
        <xdr:cNvPr id="1032" name="Picture 8"/>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848225" y="5200650"/>
          <a:ext cx="2781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695325</xdr:colOff>
      <xdr:row>8</xdr:row>
      <xdr:rowOff>0</xdr:rowOff>
    </xdr:to>
    <xdr:pic>
      <xdr:nvPicPr>
        <xdr:cNvPr id="1033" name="Picture 9"/>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24675" y="2000250"/>
          <a:ext cx="695325" cy="257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tabSelected="1" zoomScale="119" workbookViewId="0">
      <selection activeCell="K4" sqref="K4"/>
    </sheetView>
  </sheetViews>
  <sheetFormatPr defaultRowHeight="12.75" x14ac:dyDescent="0.2"/>
  <cols>
    <col min="1" max="1" width="19.28515625" customWidth="1"/>
    <col min="2" max="2" width="15" customWidth="1"/>
    <col min="3" max="3" width="13.28515625" customWidth="1"/>
    <col min="4" max="4" width="16.5703125" customWidth="1"/>
    <col min="5" max="5" width="10.140625" customWidth="1"/>
    <col min="7" max="7" width="8.5703125" customWidth="1"/>
    <col min="8" max="8" width="11.85546875" bestFit="1" customWidth="1"/>
    <col min="9" max="9" width="10.7109375" customWidth="1"/>
  </cols>
  <sheetData>
    <row r="1" spans="1:9" ht="30.75" x14ac:dyDescent="0.45">
      <c r="A1" s="2"/>
      <c r="B1" s="3"/>
      <c r="C1" s="73" t="s">
        <v>28</v>
      </c>
      <c r="D1" s="74"/>
      <c r="E1" s="74"/>
      <c r="F1" s="74"/>
      <c r="G1" s="74"/>
      <c r="H1" s="74"/>
      <c r="I1" s="75"/>
    </row>
    <row r="2" spans="1:9" ht="16.899999999999999" customHeight="1" x14ac:dyDescent="0.2">
      <c r="A2" s="4"/>
      <c r="B2" s="1"/>
      <c r="C2" s="93" t="s">
        <v>0</v>
      </c>
      <c r="D2" s="94"/>
      <c r="E2" s="94"/>
      <c r="F2" s="94"/>
      <c r="G2" s="94"/>
      <c r="H2" s="94"/>
      <c r="I2" s="95"/>
    </row>
    <row r="3" spans="1:9" ht="21.75" customHeight="1" x14ac:dyDescent="0.25">
      <c r="A3" s="4"/>
      <c r="B3" s="1"/>
      <c r="C3" s="44" t="s">
        <v>1</v>
      </c>
      <c r="D3" s="96" t="s">
        <v>55</v>
      </c>
      <c r="E3" s="96"/>
      <c r="F3" s="96"/>
      <c r="G3" s="96"/>
      <c r="H3" s="96"/>
      <c r="I3" s="97"/>
    </row>
    <row r="4" spans="1:9" ht="21.75" customHeight="1" x14ac:dyDescent="0.2">
      <c r="A4" s="4"/>
      <c r="B4" s="1"/>
      <c r="C4" s="53" t="s">
        <v>2</v>
      </c>
      <c r="D4" s="54"/>
      <c r="E4" s="54"/>
      <c r="F4" s="54"/>
      <c r="G4" s="54"/>
      <c r="H4" s="54"/>
      <c r="I4" s="55"/>
    </row>
    <row r="5" spans="1:9" ht="8.25" customHeight="1" thickBot="1" x14ac:dyDescent="0.25">
      <c r="A5" s="5"/>
      <c r="B5" s="7"/>
      <c r="C5" s="5"/>
      <c r="D5" s="7"/>
      <c r="E5" s="7"/>
      <c r="F5" s="7"/>
      <c r="G5" s="7"/>
      <c r="H5" s="7"/>
      <c r="I5" s="6"/>
    </row>
    <row r="6" spans="1:9" ht="23.25" customHeight="1" thickBot="1" x14ac:dyDescent="0.25">
      <c r="A6" s="8"/>
      <c r="B6" s="9"/>
      <c r="C6" s="33"/>
      <c r="D6" s="33"/>
      <c r="E6" s="33"/>
      <c r="F6" s="33"/>
      <c r="G6" s="33"/>
      <c r="H6" s="33"/>
      <c r="I6" s="34"/>
    </row>
    <row r="7" spans="1:9" ht="35.450000000000003" customHeight="1" thickBot="1" x14ac:dyDescent="0.3">
      <c r="A7" s="10" t="s">
        <v>3</v>
      </c>
      <c r="B7" s="11" t="s">
        <v>4</v>
      </c>
      <c r="C7" s="12" t="s">
        <v>19</v>
      </c>
      <c r="D7" s="12" t="s">
        <v>20</v>
      </c>
      <c r="E7" s="12" t="s">
        <v>5</v>
      </c>
      <c r="F7" s="12" t="s">
        <v>6</v>
      </c>
      <c r="G7" s="12" t="s">
        <v>7</v>
      </c>
      <c r="H7" s="12" t="s">
        <v>8</v>
      </c>
      <c r="I7" s="13" t="s">
        <v>21</v>
      </c>
    </row>
    <row r="8" spans="1:9" ht="20.25" customHeight="1" thickTop="1" x14ac:dyDescent="0.25">
      <c r="A8" s="14"/>
      <c r="B8" s="15"/>
      <c r="C8" s="58" t="s">
        <v>9</v>
      </c>
      <c r="D8" s="59"/>
      <c r="E8" s="43">
        <v>35</v>
      </c>
      <c r="F8" s="29">
        <v>18.5</v>
      </c>
      <c r="G8" s="30">
        <v>5</v>
      </c>
      <c r="H8" s="31">
        <v>53.5</v>
      </c>
      <c r="I8" s="16"/>
    </row>
    <row r="9" spans="1:9" x14ac:dyDescent="0.2">
      <c r="A9" s="48" t="s">
        <v>30</v>
      </c>
      <c r="B9" s="49" t="s">
        <v>31</v>
      </c>
      <c r="C9" s="50">
        <v>65.099999999999994</v>
      </c>
      <c r="D9" s="50">
        <v>11.5</v>
      </c>
      <c r="E9" s="50">
        <v>36.1</v>
      </c>
      <c r="F9" s="50">
        <v>18.3</v>
      </c>
      <c r="G9" s="50">
        <v>4.7</v>
      </c>
      <c r="H9" s="50">
        <v>54.4</v>
      </c>
      <c r="I9" s="35">
        <f t="shared" ref="I9:I24" si="0">ROUND($I$34+0.5+(E9-$E$8)*((0.0009*I$35)-0.03)+(F9-$F$8)*(0.6)*($I$36), 2)</f>
        <v>10.25</v>
      </c>
    </row>
    <row r="10" spans="1:9" x14ac:dyDescent="0.2">
      <c r="A10" s="48" t="s">
        <v>47</v>
      </c>
      <c r="B10" s="49" t="s">
        <v>56</v>
      </c>
      <c r="C10" s="50">
        <v>62.7</v>
      </c>
      <c r="D10" s="50">
        <v>11.3</v>
      </c>
      <c r="E10" s="50">
        <v>35.5</v>
      </c>
      <c r="F10" s="50">
        <v>19.399999999999999</v>
      </c>
      <c r="G10" s="50">
        <v>4.7</v>
      </c>
      <c r="H10" s="50">
        <v>54.9</v>
      </c>
      <c r="I10" s="35">
        <f t="shared" si="0"/>
        <v>10.35</v>
      </c>
    </row>
    <row r="11" spans="1:9" x14ac:dyDescent="0.2">
      <c r="A11" s="48" t="s">
        <v>49</v>
      </c>
      <c r="B11" s="49" t="s">
        <v>51</v>
      </c>
      <c r="C11" s="50">
        <v>61</v>
      </c>
      <c r="D11" s="50">
        <v>11.1</v>
      </c>
      <c r="E11" s="50">
        <v>36.1</v>
      </c>
      <c r="F11" s="50">
        <v>18.899999999999999</v>
      </c>
      <c r="G11" s="50">
        <v>4.7</v>
      </c>
      <c r="H11" s="50">
        <v>55</v>
      </c>
      <c r="I11" s="35">
        <f t="shared" si="0"/>
        <v>10.4</v>
      </c>
    </row>
    <row r="12" spans="1:9" x14ac:dyDescent="0.2">
      <c r="A12" s="48" t="s">
        <v>44</v>
      </c>
      <c r="B12" s="49" t="s">
        <v>46</v>
      </c>
      <c r="C12" s="50">
        <v>60.9</v>
      </c>
      <c r="D12" s="50">
        <v>11.2</v>
      </c>
      <c r="E12" s="50">
        <v>37.1</v>
      </c>
      <c r="F12" s="50">
        <v>18</v>
      </c>
      <c r="G12" s="50">
        <v>4.5999999999999996</v>
      </c>
      <c r="H12" s="50">
        <v>55.1</v>
      </c>
      <c r="I12" s="35">
        <f t="shared" si="0"/>
        <v>10.46</v>
      </c>
    </row>
    <row r="13" spans="1:9" x14ac:dyDescent="0.2">
      <c r="A13" s="48" t="s">
        <v>40</v>
      </c>
      <c r="B13" s="49" t="s">
        <v>41</v>
      </c>
      <c r="C13" s="50">
        <v>59.9</v>
      </c>
      <c r="D13" s="50">
        <v>10.9</v>
      </c>
      <c r="E13" s="50">
        <v>35.700000000000003</v>
      </c>
      <c r="F13" s="50">
        <v>18.399999999999999</v>
      </c>
      <c r="G13" s="50">
        <v>4.8</v>
      </c>
      <c r="H13" s="50">
        <v>54.1</v>
      </c>
      <c r="I13" s="35">
        <f t="shared" si="0"/>
        <v>10.17</v>
      </c>
    </row>
    <row r="14" spans="1:9" x14ac:dyDescent="0.2">
      <c r="A14" s="48" t="s">
        <v>44</v>
      </c>
      <c r="B14" s="49" t="s">
        <v>45</v>
      </c>
      <c r="C14" s="50">
        <v>59.9</v>
      </c>
      <c r="D14" s="50">
        <v>11.5</v>
      </c>
      <c r="E14" s="50">
        <v>35.200000000000003</v>
      </c>
      <c r="F14" s="50">
        <v>18.2</v>
      </c>
      <c r="G14" s="50">
        <v>4.8</v>
      </c>
      <c r="H14" s="50">
        <v>53.4</v>
      </c>
      <c r="I14" s="35">
        <f t="shared" si="0"/>
        <v>9.98</v>
      </c>
    </row>
    <row r="15" spans="1:9" x14ac:dyDescent="0.2">
      <c r="A15" s="48" t="s">
        <v>49</v>
      </c>
      <c r="B15" s="49" t="s">
        <v>50</v>
      </c>
      <c r="C15" s="50">
        <v>59.8</v>
      </c>
      <c r="D15" s="50">
        <v>10.8</v>
      </c>
      <c r="E15" s="50">
        <v>36.5</v>
      </c>
      <c r="F15" s="50">
        <v>18.8</v>
      </c>
      <c r="G15" s="50">
        <v>4.5999999999999996</v>
      </c>
      <c r="H15" s="50">
        <v>55.3</v>
      </c>
      <c r="I15" s="35">
        <f t="shared" si="0"/>
        <v>10.48</v>
      </c>
    </row>
    <row r="16" spans="1:9" x14ac:dyDescent="0.2">
      <c r="A16" s="48" t="s">
        <v>38</v>
      </c>
      <c r="B16" s="49" t="s">
        <v>39</v>
      </c>
      <c r="C16" s="50">
        <v>59.6</v>
      </c>
      <c r="D16" s="50">
        <v>11.4</v>
      </c>
      <c r="E16" s="50">
        <v>35.700000000000003</v>
      </c>
      <c r="F16" s="50">
        <v>18.3</v>
      </c>
      <c r="G16" s="50">
        <v>4.8</v>
      </c>
      <c r="H16" s="50">
        <v>54</v>
      </c>
      <c r="I16" s="35">
        <f t="shared" si="0"/>
        <v>10.14</v>
      </c>
    </row>
    <row r="17" spans="1:9" x14ac:dyDescent="0.2">
      <c r="A17" s="48" t="s">
        <v>52</v>
      </c>
      <c r="B17" s="49" t="s">
        <v>53</v>
      </c>
      <c r="C17" s="50">
        <v>59.4</v>
      </c>
      <c r="D17" s="50">
        <v>10.9</v>
      </c>
      <c r="E17" s="50">
        <v>36.5</v>
      </c>
      <c r="F17" s="50">
        <v>18.8</v>
      </c>
      <c r="G17" s="50">
        <v>4.5999999999999996</v>
      </c>
      <c r="H17" s="50">
        <v>55.3</v>
      </c>
      <c r="I17" s="35">
        <f t="shared" si="0"/>
        <v>10.48</v>
      </c>
    </row>
    <row r="18" spans="1:9" x14ac:dyDescent="0.2">
      <c r="A18" s="48" t="s">
        <v>33</v>
      </c>
      <c r="B18" s="49" t="s">
        <v>34</v>
      </c>
      <c r="C18" s="50">
        <v>58.6</v>
      </c>
      <c r="D18" s="50">
        <v>11.3</v>
      </c>
      <c r="E18" s="50">
        <v>36</v>
      </c>
      <c r="F18" s="50">
        <v>18.7</v>
      </c>
      <c r="G18" s="50">
        <v>4.7</v>
      </c>
      <c r="H18" s="50">
        <v>54.7</v>
      </c>
      <c r="I18" s="35">
        <f t="shared" si="0"/>
        <v>10.32</v>
      </c>
    </row>
    <row r="19" spans="1:9" x14ac:dyDescent="0.2">
      <c r="A19" s="48" t="s">
        <v>52</v>
      </c>
      <c r="B19" s="49" t="s">
        <v>54</v>
      </c>
      <c r="C19" s="50">
        <v>58.4</v>
      </c>
      <c r="D19" s="50">
        <v>11</v>
      </c>
      <c r="E19" s="50">
        <v>36.1</v>
      </c>
      <c r="F19" s="50">
        <v>18.399999999999999</v>
      </c>
      <c r="G19" s="50">
        <v>4.7</v>
      </c>
      <c r="H19" s="50">
        <v>54.5</v>
      </c>
      <c r="I19" s="35">
        <f t="shared" si="0"/>
        <v>10.28</v>
      </c>
    </row>
    <row r="20" spans="1:9" x14ac:dyDescent="0.2">
      <c r="A20" s="48" t="s">
        <v>47</v>
      </c>
      <c r="B20" s="49" t="s">
        <v>48</v>
      </c>
      <c r="C20" s="50">
        <v>57</v>
      </c>
      <c r="D20" s="50">
        <v>11.1</v>
      </c>
      <c r="E20" s="50">
        <v>35.5</v>
      </c>
      <c r="F20" s="50">
        <v>18.899999999999999</v>
      </c>
      <c r="G20" s="50">
        <v>4.7</v>
      </c>
      <c r="H20" s="50">
        <v>54.4</v>
      </c>
      <c r="I20" s="35">
        <f t="shared" si="0"/>
        <v>10.23</v>
      </c>
    </row>
    <row r="21" spans="1:9" x14ac:dyDescent="0.2">
      <c r="A21" s="48" t="s">
        <v>36</v>
      </c>
      <c r="B21" s="49" t="s">
        <v>37</v>
      </c>
      <c r="C21" s="50">
        <v>56.8</v>
      </c>
      <c r="D21" s="50">
        <v>11.3</v>
      </c>
      <c r="E21" s="50">
        <v>36.299999999999997</v>
      </c>
      <c r="F21" s="50">
        <v>17.100000000000001</v>
      </c>
      <c r="G21" s="50">
        <v>4.8</v>
      </c>
      <c r="H21" s="50">
        <v>53.4</v>
      </c>
      <c r="I21" s="35">
        <f t="shared" si="0"/>
        <v>10.02</v>
      </c>
    </row>
    <row r="22" spans="1:9" x14ac:dyDescent="0.2">
      <c r="A22" s="48" t="s">
        <v>30</v>
      </c>
      <c r="B22" s="49" t="s">
        <v>32</v>
      </c>
      <c r="C22" s="50">
        <v>56.4</v>
      </c>
      <c r="D22" s="50">
        <v>11</v>
      </c>
      <c r="E22" s="50">
        <v>35</v>
      </c>
      <c r="F22" s="50">
        <v>19.2</v>
      </c>
      <c r="G22" s="50">
        <v>4.7</v>
      </c>
      <c r="H22" s="50">
        <v>54.2</v>
      </c>
      <c r="I22" s="35">
        <f t="shared" si="0"/>
        <v>10.17</v>
      </c>
    </row>
    <row r="23" spans="1:9" x14ac:dyDescent="0.2">
      <c r="A23" s="48" t="s">
        <v>33</v>
      </c>
      <c r="B23" s="49" t="s">
        <v>35</v>
      </c>
      <c r="C23" s="50">
        <v>56.2</v>
      </c>
      <c r="D23" s="50">
        <v>11.1</v>
      </c>
      <c r="E23" s="50">
        <v>37.799999999999997</v>
      </c>
      <c r="F23" s="50">
        <v>16.899999999999999</v>
      </c>
      <c r="G23" s="50">
        <v>4.7</v>
      </c>
      <c r="H23" s="50">
        <v>54.7</v>
      </c>
      <c r="I23" s="35">
        <f t="shared" si="0"/>
        <v>10.38</v>
      </c>
    </row>
    <row r="24" spans="1:9" x14ac:dyDescent="0.2">
      <c r="A24" s="48" t="s">
        <v>42</v>
      </c>
      <c r="B24" s="49" t="s">
        <v>43</v>
      </c>
      <c r="C24" s="50">
        <v>52.9</v>
      </c>
      <c r="D24" s="50">
        <v>11.4</v>
      </c>
      <c r="E24" s="50">
        <v>36.4</v>
      </c>
      <c r="F24" s="50">
        <v>17.100000000000001</v>
      </c>
      <c r="G24" s="50">
        <v>4.8</v>
      </c>
      <c r="H24" s="50">
        <v>53.5</v>
      </c>
      <c r="I24" s="35">
        <f t="shared" si="0"/>
        <v>10.050000000000001</v>
      </c>
    </row>
    <row r="25" spans="1:9" ht="13.5" thickBot="1" x14ac:dyDescent="0.25">
      <c r="A25" s="60" t="s">
        <v>10</v>
      </c>
      <c r="B25" s="61"/>
      <c r="C25" s="61"/>
      <c r="D25" s="61"/>
      <c r="E25" s="61"/>
      <c r="F25" s="61"/>
      <c r="G25" s="61"/>
      <c r="H25" s="61"/>
      <c r="I25" s="62"/>
    </row>
    <row r="26" spans="1:9" ht="13.5" thickBot="1" x14ac:dyDescent="0.25">
      <c r="A26" s="51" t="s">
        <v>44</v>
      </c>
      <c r="B26" s="52" t="s">
        <v>45</v>
      </c>
      <c r="C26" s="36">
        <v>57.2</v>
      </c>
      <c r="D26" s="36">
        <v>11.2</v>
      </c>
      <c r="E26" s="37">
        <v>35.299999999999997</v>
      </c>
      <c r="F26" s="37">
        <v>18.5</v>
      </c>
      <c r="G26" s="37">
        <v>4.8</v>
      </c>
      <c r="H26" s="37">
        <v>53.8</v>
      </c>
      <c r="I26" s="35">
        <f>ROUND($I$34+0.5+(E26-$E$8)*((0.0009*I$35)-0.03)+(F26-$F$8)*(0.6)*($I$36), 2)</f>
        <v>10.08</v>
      </c>
    </row>
    <row r="27" spans="1:9" ht="23.25" customHeight="1" thickBot="1" x14ac:dyDescent="0.25">
      <c r="A27" s="32"/>
      <c r="B27" s="33"/>
      <c r="C27" s="33"/>
      <c r="D27" s="33"/>
      <c r="E27" s="33"/>
      <c r="F27" s="33"/>
      <c r="G27" s="33"/>
      <c r="H27" s="33"/>
      <c r="I27" s="34"/>
    </row>
    <row r="28" spans="1:9" ht="17.25" x14ac:dyDescent="0.25">
      <c r="A28" s="17" t="s">
        <v>15</v>
      </c>
      <c r="B28" s="18"/>
      <c r="C28" s="19">
        <f t="shared" ref="C28:I28" si="1">AVERAGE(C9:C24)</f>
        <v>59.037500000000001</v>
      </c>
      <c r="D28" s="19">
        <f t="shared" si="1"/>
        <v>11.175000000000001</v>
      </c>
      <c r="E28" s="19">
        <f t="shared" si="1"/>
        <v>36.09375</v>
      </c>
      <c r="F28" s="19">
        <f t="shared" si="1"/>
        <v>18.337500000000002</v>
      </c>
      <c r="G28" s="19">
        <f t="shared" si="1"/>
        <v>4.7125000000000004</v>
      </c>
      <c r="H28" s="19">
        <f t="shared" si="1"/>
        <v>54.431250000000006</v>
      </c>
      <c r="I28" s="38">
        <f t="shared" si="1"/>
        <v>10.26</v>
      </c>
    </row>
    <row r="29" spans="1:9" ht="17.25" x14ac:dyDescent="0.25">
      <c r="A29" s="20" t="s">
        <v>16</v>
      </c>
      <c r="B29" s="21"/>
      <c r="C29" s="22">
        <f t="shared" ref="C29:I29" si="2">STDEV(C9:C24)</f>
        <v>2.8570089254323303</v>
      </c>
      <c r="D29" s="22">
        <f t="shared" si="2"/>
        <v>0.22060522810365729</v>
      </c>
      <c r="E29" s="22">
        <f t="shared" si="2"/>
        <v>0.70282169384085746</v>
      </c>
      <c r="F29" s="22">
        <f t="shared" si="2"/>
        <v>0.74554230821150091</v>
      </c>
      <c r="G29" s="22">
        <f t="shared" si="2"/>
        <v>7.1879528842826113E-2</v>
      </c>
      <c r="H29" s="22">
        <f t="shared" si="2"/>
        <v>0.63215899898680539</v>
      </c>
      <c r="I29" s="39">
        <f t="shared" si="2"/>
        <v>0.16219330031375123</v>
      </c>
    </row>
    <row r="30" spans="1:9" ht="17.25" x14ac:dyDescent="0.25">
      <c r="A30" s="23" t="s">
        <v>17</v>
      </c>
      <c r="B30" s="24"/>
      <c r="C30" s="25">
        <f t="shared" ref="C30:I30" si="3">MAX(C9:C24)</f>
        <v>65.099999999999994</v>
      </c>
      <c r="D30" s="25">
        <f t="shared" si="3"/>
        <v>11.5</v>
      </c>
      <c r="E30" s="25">
        <f t="shared" si="3"/>
        <v>37.799999999999997</v>
      </c>
      <c r="F30" s="25">
        <f t="shared" si="3"/>
        <v>19.399999999999999</v>
      </c>
      <c r="G30" s="25">
        <f t="shared" si="3"/>
        <v>4.8</v>
      </c>
      <c r="H30" s="25">
        <f t="shared" si="3"/>
        <v>55.3</v>
      </c>
      <c r="I30" s="40">
        <f t="shared" si="3"/>
        <v>10.48</v>
      </c>
    </row>
    <row r="31" spans="1:9" ht="18" thickBot="1" x14ac:dyDescent="0.3">
      <c r="A31" s="26" t="s">
        <v>18</v>
      </c>
      <c r="B31" s="27"/>
      <c r="C31" s="28">
        <f t="shared" ref="C31:I31" si="4">MIN(C9:C24)</f>
        <v>52.9</v>
      </c>
      <c r="D31" s="28">
        <f t="shared" si="4"/>
        <v>10.8</v>
      </c>
      <c r="E31" s="28">
        <f t="shared" si="4"/>
        <v>35</v>
      </c>
      <c r="F31" s="28">
        <f t="shared" si="4"/>
        <v>16.899999999999999</v>
      </c>
      <c r="G31" s="28">
        <f t="shared" si="4"/>
        <v>4.5999999999999996</v>
      </c>
      <c r="H31" s="28">
        <f t="shared" si="4"/>
        <v>53.4</v>
      </c>
      <c r="I31" s="41">
        <f t="shared" si="4"/>
        <v>9.98</v>
      </c>
    </row>
    <row r="32" spans="1:9" ht="15.75" thickBot="1" x14ac:dyDescent="0.3">
      <c r="A32" s="81" t="s">
        <v>11</v>
      </c>
      <c r="B32" s="82"/>
      <c r="C32" s="82"/>
      <c r="D32" s="82"/>
      <c r="E32" s="82"/>
      <c r="F32" s="83"/>
      <c r="G32" s="84"/>
      <c r="H32" s="85"/>
      <c r="I32" s="86"/>
    </row>
    <row r="33" spans="1:9" ht="18" thickBot="1" x14ac:dyDescent="0.3">
      <c r="A33" s="90" t="s">
        <v>12</v>
      </c>
      <c r="B33" s="91"/>
      <c r="C33" s="91"/>
      <c r="D33" s="91"/>
      <c r="E33" s="91"/>
      <c r="F33" s="92"/>
      <c r="G33" s="87" t="s">
        <v>22</v>
      </c>
      <c r="H33" s="88"/>
      <c r="I33" s="89"/>
    </row>
    <row r="34" spans="1:9" ht="18" customHeight="1" thickTop="1" x14ac:dyDescent="0.2">
      <c r="A34" s="78" t="s">
        <v>27</v>
      </c>
      <c r="B34" s="79"/>
      <c r="C34" s="79"/>
      <c r="D34" s="79"/>
      <c r="E34" s="79"/>
      <c r="F34" s="80"/>
      <c r="G34" s="71" t="s">
        <v>23</v>
      </c>
      <c r="H34" s="72"/>
      <c r="I34" s="42">
        <v>9.5</v>
      </c>
    </row>
    <row r="35" spans="1:9" ht="34.5" customHeight="1" x14ac:dyDescent="0.2">
      <c r="A35" s="63" t="s">
        <v>13</v>
      </c>
      <c r="B35" s="64"/>
      <c r="C35" s="64"/>
      <c r="D35" s="64"/>
      <c r="E35" s="64"/>
      <c r="F35" s="65"/>
      <c r="G35" s="76" t="s">
        <v>24</v>
      </c>
      <c r="H35" s="77"/>
      <c r="I35" s="45">
        <v>338</v>
      </c>
    </row>
    <row r="36" spans="1:9" ht="33" customHeight="1" x14ac:dyDescent="0.2">
      <c r="A36" s="63" t="s">
        <v>14</v>
      </c>
      <c r="B36" s="66"/>
      <c r="C36" s="66"/>
      <c r="D36" s="66"/>
      <c r="E36" s="66"/>
      <c r="F36" s="67"/>
      <c r="G36" s="76" t="s">
        <v>25</v>
      </c>
      <c r="H36" s="77"/>
      <c r="I36" s="47">
        <v>0.4</v>
      </c>
    </row>
    <row r="37" spans="1:9" ht="14.25" customHeight="1" thickBot="1" x14ac:dyDescent="0.25">
      <c r="A37" s="68" t="s">
        <v>29</v>
      </c>
      <c r="B37" s="69"/>
      <c r="C37" s="69"/>
      <c r="D37" s="69"/>
      <c r="E37" s="69"/>
      <c r="F37" s="70"/>
      <c r="G37" s="56" t="s">
        <v>26</v>
      </c>
      <c r="H37" s="57"/>
      <c r="I37" s="46">
        <v>6.5000000000000002E-2</v>
      </c>
    </row>
  </sheetData>
  <mergeCells count="18">
    <mergeCell ref="C1:I1"/>
    <mergeCell ref="G35:H35"/>
    <mergeCell ref="G36:H36"/>
    <mergeCell ref="A34:F34"/>
    <mergeCell ref="A32:F32"/>
    <mergeCell ref="G32:I32"/>
    <mergeCell ref="G33:I33"/>
    <mergeCell ref="A33:F33"/>
    <mergeCell ref="C2:I2"/>
    <mergeCell ref="D3:I3"/>
    <mergeCell ref="C4:I4"/>
    <mergeCell ref="G37:H37"/>
    <mergeCell ref="C8:D8"/>
    <mergeCell ref="A25:I25"/>
    <mergeCell ref="A35:F35"/>
    <mergeCell ref="A36:F36"/>
    <mergeCell ref="A37:F37"/>
    <mergeCell ref="G34:H34"/>
  </mergeCells>
  <phoneticPr fontId="0" type="noConversion"/>
  <conditionalFormatting sqref="C9:C24">
    <cfRule type="cellIs" dxfId="4" priority="1" stopIfTrue="1" operator="equal">
      <formula>$C$30</formula>
    </cfRule>
  </conditionalFormatting>
  <conditionalFormatting sqref="E9:E24">
    <cfRule type="cellIs" dxfId="3" priority="2" stopIfTrue="1" operator="equal">
      <formula>$E$30</formula>
    </cfRule>
  </conditionalFormatting>
  <conditionalFormatting sqref="F9:F24">
    <cfRule type="cellIs" dxfId="2" priority="3" stopIfTrue="1" operator="equal">
      <formula>$F$30</formula>
    </cfRule>
  </conditionalFormatting>
  <conditionalFormatting sqref="H9:H24">
    <cfRule type="cellIs" dxfId="1" priority="4" stopIfTrue="1" operator="equal">
      <formula>$H$30</formula>
    </cfRule>
  </conditionalFormatting>
  <conditionalFormatting sqref="I9:I24">
    <cfRule type="cellIs" dxfId="0" priority="5" stopIfTrue="1" operator="equal">
      <formula>$I$30</formula>
    </cfRule>
  </conditionalFormatting>
  <printOptions horizontalCentered="1" verticalCentered="1"/>
  <pageMargins left="0" right="0" top="0" bottom="0" header="0.5" footer="0.5"/>
  <pageSetup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Results</vt:lpstr>
      <vt:lpstr>Results!Print_Area</vt:lpstr>
    </vt:vector>
  </TitlesOfParts>
  <Company>Iowa State Univeristy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Hurburgh Jr.</dc:creator>
  <cp:lastModifiedBy>Warner, Kelsey D</cp:lastModifiedBy>
  <cp:lastPrinted>2010-10-11T19:10:12Z</cp:lastPrinted>
  <dcterms:created xsi:type="dcterms:W3CDTF">1998-10-01T19:23:01Z</dcterms:created>
  <dcterms:modified xsi:type="dcterms:W3CDTF">2016-04-18T17:50:56Z</dcterms:modified>
</cp:coreProperties>
</file>