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dwarner\Desktop\Soyean Yield Trials\2010\"/>
    </mc:Choice>
  </mc:AlternateContent>
  <bookViews>
    <workbookView xWindow="1425" yWindow="1815" windowWidth="10290" windowHeight="4635"/>
  </bookViews>
  <sheets>
    <sheet name="Results" sheetId="2" r:id="rId1"/>
  </sheets>
  <definedNames>
    <definedName name="_xlnm.Print_Area" localSheetId="0">Results!$A$1:$K$33</definedName>
  </definedNames>
  <calcPr calcId="162913"/>
</workbook>
</file>

<file path=xl/calcChain.xml><?xml version="1.0" encoding="utf-8"?>
<calcChain xmlns="http://schemas.openxmlformats.org/spreadsheetml/2006/main">
  <c r="K17" i="2" l="1"/>
  <c r="K19" i="2"/>
  <c r="K25" i="2" s="1"/>
  <c r="K18" i="2"/>
  <c r="K11" i="2"/>
  <c r="K20" i="2"/>
  <c r="K12" i="2"/>
  <c r="K10" i="2"/>
  <c r="K9" i="2"/>
  <c r="F24" i="2"/>
  <c r="G24" i="2"/>
  <c r="H24" i="2"/>
  <c r="I24" i="2"/>
  <c r="J24" i="2"/>
  <c r="F25" i="2"/>
  <c r="G25" i="2"/>
  <c r="H25" i="2"/>
  <c r="I25" i="2"/>
  <c r="J25" i="2"/>
  <c r="F26" i="2"/>
  <c r="G26" i="2"/>
  <c r="H26" i="2"/>
  <c r="I26" i="2"/>
  <c r="J26" i="2"/>
  <c r="K26" i="2"/>
  <c r="F27" i="2"/>
  <c r="G27" i="2"/>
  <c r="H27" i="2"/>
  <c r="I27" i="2"/>
  <c r="J27" i="2"/>
  <c r="K27" i="2"/>
  <c r="E27" i="2"/>
  <c r="E26" i="2"/>
  <c r="E25" i="2"/>
  <c r="E24" i="2"/>
  <c r="K24" i="2" l="1"/>
</calcChain>
</file>

<file path=xl/sharedStrings.xml><?xml version="1.0" encoding="utf-8"?>
<sst xmlns="http://schemas.openxmlformats.org/spreadsheetml/2006/main" count="55" uniqueCount="35">
  <si>
    <t>ISU Grain Quality Laboratory</t>
  </si>
  <si>
    <t>Results:</t>
  </si>
  <si>
    <t>Company</t>
  </si>
  <si>
    <t>Variety</t>
  </si>
  <si>
    <t>Protein      ( % )</t>
  </si>
  <si>
    <t>Oil                       ( % )</t>
  </si>
  <si>
    <t>Fiber         ( % )</t>
  </si>
  <si>
    <t>Sum (P+O)    ( % )</t>
  </si>
  <si>
    <t>Long Term Iowa Averages:</t>
  </si>
  <si>
    <t>YIELD, PROTEIN, OIL, FIBER, SUM BASIS 13% MOISTURE.</t>
  </si>
  <si>
    <r>
      <t>2</t>
    </r>
    <r>
      <rPr>
        <sz val="11"/>
        <rFont val="Arial"/>
        <family val="2"/>
      </rPr>
      <t xml:space="preserve"> EPVB is the Estimated Processed Value per Bushel to be used for Feed. It is determined by soybean protein and oil content and the current market price for oil, meal, and hulls.</t>
    </r>
  </si>
  <si>
    <r>
      <t>3</t>
    </r>
    <r>
      <rPr>
        <sz val="11"/>
        <rFont val="Arial"/>
        <family val="2"/>
      </rPr>
      <t xml:space="preserve"> Averages, Standard Deviation, Maximum, and Minimum values were calculated from plot final results.</t>
    </r>
  </si>
  <si>
    <r>
      <t>Averages</t>
    </r>
    <r>
      <rPr>
        <b/>
        <vertAlign val="superscript"/>
        <sz val="11"/>
        <rFont val="Arial"/>
        <family val="2"/>
      </rPr>
      <t>3</t>
    </r>
  </si>
  <si>
    <r>
      <t>Standard Deviation</t>
    </r>
    <r>
      <rPr>
        <b/>
        <vertAlign val="superscript"/>
        <sz val="11"/>
        <rFont val="Arial"/>
        <family val="2"/>
      </rPr>
      <t>3</t>
    </r>
  </si>
  <si>
    <r>
      <t>Maximum</t>
    </r>
    <r>
      <rPr>
        <b/>
        <vertAlign val="superscript"/>
        <sz val="11"/>
        <rFont val="Arial"/>
        <family val="2"/>
      </rPr>
      <t>3</t>
    </r>
  </si>
  <si>
    <r>
      <t>Minimum</t>
    </r>
    <r>
      <rPr>
        <b/>
        <vertAlign val="superscript"/>
        <sz val="11"/>
        <rFont val="Arial"/>
        <family val="2"/>
      </rPr>
      <t>3</t>
    </r>
  </si>
  <si>
    <r>
      <t>Yield</t>
    </r>
    <r>
      <rPr>
        <b/>
        <sz val="11"/>
        <rFont val="Arial"/>
      </rPr>
      <t xml:space="preserve">                                  ( Bu. / A. )</t>
    </r>
  </si>
  <si>
    <r>
      <t>Field Moisture</t>
    </r>
    <r>
      <rPr>
        <b/>
        <vertAlign val="superscript"/>
        <sz val="11"/>
        <rFont val="Arial"/>
        <family val="2"/>
      </rPr>
      <t>1</t>
    </r>
    <r>
      <rPr>
        <b/>
        <sz val="11"/>
        <rFont val="Arial"/>
      </rPr>
      <t xml:space="preserve">           ( % )</t>
    </r>
  </si>
  <si>
    <r>
      <t>EPVB</t>
    </r>
    <r>
      <rPr>
        <b/>
        <vertAlign val="superscript"/>
        <sz val="11"/>
        <rFont val="Arial"/>
        <family val="2"/>
      </rPr>
      <t>2</t>
    </r>
    <r>
      <rPr>
        <b/>
        <sz val="11"/>
        <rFont val="Arial"/>
      </rPr>
      <t xml:space="preserve">          ( $ / Bu. )</t>
    </r>
  </si>
  <si>
    <t>Ingredient Prices for EPVB</t>
  </si>
  <si>
    <t>Soybeans ($ / bu.)</t>
  </si>
  <si>
    <t>48% Soy Meal ($ / ton)</t>
  </si>
  <si>
    <t>Soy Oil ($ / lb.)</t>
  </si>
  <si>
    <t>Millfeed ($ / lb.)</t>
  </si>
  <si>
    <r>
      <t>1</t>
    </r>
    <r>
      <rPr>
        <sz val="11"/>
        <rFont val="Arial"/>
        <family val="2"/>
      </rPr>
      <t xml:space="preserve"> Field moisture content data were provided by the participating plot operator.</t>
    </r>
  </si>
  <si>
    <t>2010 Strip Plots</t>
  </si>
  <si>
    <t>Copyright © 1996-2010, Iowa Grain Quality Initiative, Iowa State University, Ames, Iowa. All rights reserved.</t>
  </si>
  <si>
    <t>Blue River</t>
  </si>
  <si>
    <t>2A12</t>
  </si>
  <si>
    <t>Untreated Control</t>
  </si>
  <si>
    <t>Seed Treatment</t>
  </si>
  <si>
    <t>Plot</t>
  </si>
  <si>
    <t>Treatment</t>
  </si>
  <si>
    <t>Nashua - Seed Treatment Trials</t>
  </si>
  <si>
    <t>Samples are listed by Treatment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</si>
</sst>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quot;$&quot;#,##0.00"/>
    <numFmt numFmtId="170" formatCode="0.000"/>
    <numFmt numFmtId="175" formatCode="0.0"/>
  </numFmts>
  <fonts count="14" x14ac:knownFonts="1">
    <font>
      <sz val="10"/>
      <name val="Arial"/>
    </font>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b/>
      <vertAlign val="superscript"/>
      <sz val="11"/>
      <name val="Arial"/>
      <family val="2"/>
    </font>
    <font>
      <vertAlign val="superscript"/>
      <sz val="11"/>
      <name val="Arial"/>
      <family val="2"/>
    </font>
    <font>
      <sz val="9"/>
      <name val="Arial"/>
      <family val="2"/>
    </font>
    <font>
      <b/>
      <sz val="12"/>
      <name val="Arial"/>
      <family val="2"/>
    </font>
    <font>
      <sz val="12"/>
      <name val="Times New Roman"/>
      <family val="1"/>
    </font>
    <font>
      <sz val="10"/>
      <name val="Arial"/>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diagonal/>
    </border>
  </borders>
  <cellStyleXfs count="2">
    <xf numFmtId="0" fontId="0" fillId="0" borderId="0"/>
    <xf numFmtId="0" fontId="13" fillId="0" borderId="0"/>
  </cellStyleXfs>
  <cellXfs count="92">
    <xf numFmtId="0" fontId="0" fillId="0" borderId="0" xfId="0"/>
    <xf numFmtId="0" fontId="0" fillId="0" borderId="1" xfId="1" applyFont="1" applyBorder="1"/>
    <xf numFmtId="0" fontId="0" fillId="0" borderId="2" xfId="1" applyFont="1" applyBorder="1"/>
    <xf numFmtId="0" fontId="0" fillId="0" borderId="3" xfId="1" applyFont="1" applyBorder="1"/>
    <xf numFmtId="0" fontId="0" fillId="0" borderId="4" xfId="1" applyFont="1" applyBorder="1"/>
    <xf numFmtId="0" fontId="0" fillId="0" borderId="5" xfId="1" applyFont="1" applyBorder="1"/>
    <xf numFmtId="0" fontId="0" fillId="0" borderId="6" xfId="1" applyFont="1" applyBorder="1"/>
    <xf numFmtId="0" fontId="0" fillId="0" borderId="7" xfId="1" applyFont="1" applyBorder="1"/>
    <xf numFmtId="0" fontId="0" fillId="2" borderId="8" xfId="1" applyFont="1" applyFill="1" applyBorder="1"/>
    <xf numFmtId="0" fontId="0" fillId="2" borderId="9" xfId="1" applyFont="1" applyFill="1" applyBorder="1"/>
    <xf numFmtId="0" fontId="0" fillId="2" borderId="10" xfId="1" applyFont="1" applyFill="1" applyBorder="1"/>
    <xf numFmtId="0" fontId="2" fillId="3" borderId="11" xfId="1" applyFont="1" applyFill="1" applyBorder="1" applyAlignment="1">
      <alignment horizontal="center"/>
    </xf>
    <xf numFmtId="0" fontId="2" fillId="3" borderId="12" xfId="1" applyFont="1" applyFill="1" applyBorder="1" applyAlignment="1">
      <alignment horizontal="center"/>
    </xf>
    <xf numFmtId="0" fontId="2" fillId="3" borderId="12" xfId="1" applyFont="1" applyFill="1" applyBorder="1" applyAlignment="1">
      <alignment horizontal="center" vertical="center" wrapText="1"/>
    </xf>
    <xf numFmtId="0" fontId="2" fillId="3" borderId="13" xfId="1" applyFont="1" applyFill="1" applyBorder="1" applyAlignment="1">
      <alignment horizontal="center" vertical="center" wrapText="1"/>
    </xf>
    <xf numFmtId="0" fontId="0" fillId="2" borderId="3" xfId="1" applyFont="1" applyFill="1" applyBorder="1"/>
    <xf numFmtId="0" fontId="0" fillId="2" borderId="0" xfId="1" applyFont="1" applyFill="1" applyBorder="1"/>
    <xf numFmtId="0" fontId="0" fillId="2" borderId="4" xfId="1" applyFont="1" applyFill="1" applyBorder="1"/>
    <xf numFmtId="0" fontId="2" fillId="3" borderId="14" xfId="1" applyFont="1" applyFill="1" applyBorder="1" applyAlignment="1">
      <alignment horizontal="centerContinuous"/>
    </xf>
    <xf numFmtId="0" fontId="2" fillId="3" borderId="15" xfId="1" applyFont="1" applyFill="1" applyBorder="1" applyAlignment="1">
      <alignment horizontal="centerContinuous"/>
    </xf>
    <xf numFmtId="175" fontId="0" fillId="3" borderId="16" xfId="1" applyNumberFormat="1" applyFont="1" applyFill="1" applyBorder="1" applyAlignment="1">
      <alignment horizontal="center"/>
    </xf>
    <xf numFmtId="0" fontId="2" fillId="3" borderId="17" xfId="1" applyFont="1" applyFill="1" applyBorder="1" applyAlignment="1">
      <alignment horizontal="centerContinuous"/>
    </xf>
    <xf numFmtId="0" fontId="2" fillId="3" borderId="18" xfId="1" applyFont="1" applyFill="1" applyBorder="1" applyAlignment="1">
      <alignment horizontal="centerContinuous"/>
    </xf>
    <xf numFmtId="175" fontId="0" fillId="3" borderId="19" xfId="1" applyNumberFormat="1" applyFont="1" applyFill="1" applyBorder="1" applyAlignment="1">
      <alignment horizontal="center"/>
    </xf>
    <xf numFmtId="0" fontId="2" fillId="4" borderId="17" xfId="1" applyFont="1" applyFill="1" applyBorder="1" applyAlignment="1">
      <alignment horizontal="centerContinuous"/>
    </xf>
    <xf numFmtId="0" fontId="2" fillId="4" borderId="18" xfId="1" applyFont="1" applyFill="1" applyBorder="1" applyAlignment="1">
      <alignment horizontal="centerContinuous"/>
    </xf>
    <xf numFmtId="175" fontId="0" fillId="4" borderId="19" xfId="1" applyNumberFormat="1" applyFont="1" applyFill="1" applyBorder="1" applyAlignment="1">
      <alignment horizontal="center"/>
    </xf>
    <xf numFmtId="0" fontId="2" fillId="3" borderId="20" xfId="1" applyFont="1" applyFill="1" applyBorder="1" applyAlignment="1">
      <alignment horizontal="centerContinuous"/>
    </xf>
    <xf numFmtId="0" fontId="2" fillId="3" borderId="21" xfId="1" applyFont="1" applyFill="1" applyBorder="1" applyAlignment="1">
      <alignment horizontal="centerContinuous"/>
    </xf>
    <xf numFmtId="175" fontId="0" fillId="3" borderId="22" xfId="1" applyNumberFormat="1" applyFont="1" applyFill="1" applyBorder="1" applyAlignment="1">
      <alignment horizontal="center"/>
    </xf>
    <xf numFmtId="0" fontId="2" fillId="3" borderId="0" xfId="1" applyFont="1" applyFill="1" applyBorder="1" applyAlignment="1">
      <alignment horizontal="centerContinuous"/>
    </xf>
    <xf numFmtId="175" fontId="2" fillId="3" borderId="0" xfId="1" applyNumberFormat="1" applyFont="1" applyFill="1" applyBorder="1" applyAlignment="1">
      <alignment horizontal="center"/>
    </xf>
    <xf numFmtId="175" fontId="2" fillId="3" borderId="4" xfId="1" applyNumberFormat="1" applyFont="1" applyFill="1" applyBorder="1" applyAlignment="1">
      <alignment horizontal="center"/>
    </xf>
    <xf numFmtId="0" fontId="0" fillId="2" borderId="5" xfId="1" applyFont="1" applyFill="1" applyBorder="1"/>
    <xf numFmtId="0" fontId="0" fillId="2" borderId="7" xfId="1" applyFont="1" applyFill="1" applyBorder="1"/>
    <xf numFmtId="0" fontId="0" fillId="2" borderId="6" xfId="1" applyFont="1" applyFill="1" applyBorder="1"/>
    <xf numFmtId="0" fontId="0" fillId="0" borderId="23" xfId="1" applyFont="1" applyBorder="1"/>
    <xf numFmtId="0" fontId="0" fillId="0" borderId="24" xfId="1" applyFont="1" applyBorder="1"/>
    <xf numFmtId="0" fontId="11" fillId="0" borderId="23" xfId="1" applyFont="1" applyBorder="1"/>
    <xf numFmtId="175" fontId="2" fillId="3" borderId="3" xfId="1" applyNumberFormat="1" applyFont="1" applyFill="1" applyBorder="1" applyAlignment="1">
      <alignment horizontal="center"/>
    </xf>
    <xf numFmtId="2" fontId="0" fillId="0" borderId="4" xfId="1" applyNumberFormat="1" applyFont="1" applyBorder="1" applyAlignment="1">
      <alignment horizontal="center"/>
    </xf>
    <xf numFmtId="165" fontId="7" fillId="5" borderId="25" xfId="1" applyNumberFormat="1" applyFont="1" applyFill="1" applyBorder="1" applyAlignment="1">
      <alignment horizontal="center"/>
    </xf>
    <xf numFmtId="165" fontId="0" fillId="3" borderId="16" xfId="1" applyNumberFormat="1" applyFont="1" applyFill="1" applyBorder="1" applyAlignment="1">
      <alignment horizontal="center"/>
    </xf>
    <xf numFmtId="165" fontId="0" fillId="3" borderId="19" xfId="1" applyNumberFormat="1" applyFont="1" applyFill="1" applyBorder="1" applyAlignment="1">
      <alignment horizontal="center"/>
    </xf>
    <xf numFmtId="165" fontId="0" fillId="4" borderId="19" xfId="1" applyNumberFormat="1" applyFont="1" applyFill="1" applyBorder="1" applyAlignment="1">
      <alignment horizontal="center"/>
    </xf>
    <xf numFmtId="165" fontId="0" fillId="3" borderId="22" xfId="1" applyNumberFormat="1" applyFont="1" applyFill="1" applyBorder="1" applyAlignment="1">
      <alignment horizontal="center"/>
    </xf>
    <xf numFmtId="0" fontId="5" fillId="0" borderId="0" xfId="1" applyFont="1" applyBorder="1" applyAlignment="1">
      <alignment horizontal="left"/>
    </xf>
    <xf numFmtId="165" fontId="7" fillId="5" borderId="26" xfId="1" applyNumberFormat="1" applyFont="1" applyFill="1" applyBorder="1" applyAlignment="1">
      <alignment horizontal="center"/>
    </xf>
    <xf numFmtId="0" fontId="0" fillId="0" borderId="27" xfId="1" applyFont="1" applyBorder="1" applyAlignment="1">
      <alignment horizontal="left"/>
    </xf>
    <xf numFmtId="0" fontId="0" fillId="0" borderId="19" xfId="1" applyFont="1" applyBorder="1" applyAlignment="1">
      <alignment horizontal="left"/>
    </xf>
    <xf numFmtId="175" fontId="0" fillId="5" borderId="19" xfId="1" applyNumberFormat="1" applyFont="1" applyFill="1" applyBorder="1" applyAlignment="1">
      <alignment horizontal="center"/>
    </xf>
    <xf numFmtId="175" fontId="0" fillId="0" borderId="19" xfId="1" applyNumberFormat="1" applyFont="1" applyBorder="1" applyAlignment="1">
      <alignment horizontal="center"/>
    </xf>
    <xf numFmtId="2" fontId="0" fillId="0" borderId="4" xfId="1" applyNumberFormat="1" applyFont="1" applyFill="1" applyBorder="1" applyAlignment="1">
      <alignment horizontal="center" vertical="center"/>
    </xf>
    <xf numFmtId="170" fontId="0" fillId="0" borderId="6" xfId="1" applyNumberFormat="1" applyFont="1" applyFill="1" applyBorder="1" applyAlignment="1">
      <alignment horizontal="center"/>
    </xf>
    <xf numFmtId="2" fontId="0" fillId="0" borderId="4" xfId="1" applyNumberFormat="1" applyFont="1" applyBorder="1" applyAlignment="1">
      <alignment horizontal="center" vertical="center"/>
    </xf>
    <xf numFmtId="1" fontId="1" fillId="0" borderId="19" xfId="1" applyNumberFormat="1" applyFont="1" applyBorder="1" applyAlignment="1">
      <alignment horizontal="center"/>
    </xf>
    <xf numFmtId="0" fontId="0" fillId="0" borderId="19" xfId="1" applyFont="1" applyFill="1" applyBorder="1" applyAlignment="1">
      <alignment horizontal="center"/>
    </xf>
    <xf numFmtId="1" fontId="12" fillId="0" borderId="19" xfId="1" applyNumberFormat="1" applyFont="1" applyBorder="1" applyAlignment="1">
      <alignment horizontal="center"/>
    </xf>
    <xf numFmtId="175" fontId="0" fillId="0" borderId="19" xfId="1" applyNumberFormat="1" applyFont="1" applyFill="1" applyBorder="1" applyAlignment="1">
      <alignment horizontal="center"/>
    </xf>
    <xf numFmtId="0" fontId="5" fillId="0" borderId="0" xfId="1" applyFont="1" applyBorder="1" applyAlignment="1">
      <alignment horizontal="left"/>
    </xf>
    <xf numFmtId="0" fontId="5" fillId="0" borderId="4" xfId="1" applyFont="1" applyBorder="1" applyAlignment="1">
      <alignment horizontal="left"/>
    </xf>
    <xf numFmtId="0" fontId="3" fillId="0" borderId="30" xfId="1" applyFont="1" applyBorder="1" applyAlignment="1">
      <alignment horizontal="left"/>
    </xf>
    <xf numFmtId="0" fontId="3" fillId="0" borderId="2" xfId="1" applyFont="1" applyBorder="1" applyAlignment="1">
      <alignment horizontal="left"/>
    </xf>
    <xf numFmtId="0" fontId="4" fillId="0" borderId="0" xfId="1" applyFont="1" applyBorder="1" applyAlignment="1">
      <alignment horizontal="left"/>
    </xf>
    <xf numFmtId="0" fontId="4" fillId="0" borderId="4" xfId="1" applyFont="1" applyBorder="1" applyAlignment="1">
      <alignment horizontal="left"/>
    </xf>
    <xf numFmtId="0" fontId="6" fillId="0" borderId="0" xfId="1" applyFont="1" applyBorder="1" applyAlignment="1">
      <alignment horizontal="left"/>
    </xf>
    <xf numFmtId="0" fontId="6" fillId="0" borderId="4" xfId="1" applyFont="1" applyBorder="1" applyAlignment="1">
      <alignment horizontal="left"/>
    </xf>
    <xf numFmtId="0" fontId="0" fillId="0" borderId="5" xfId="1" applyFont="1" applyBorder="1" applyAlignment="1">
      <alignment horizontal="left"/>
    </xf>
    <xf numFmtId="0" fontId="0" fillId="0" borderId="7" xfId="1" applyFont="1" applyBorder="1" applyAlignment="1">
      <alignment horizontal="left"/>
    </xf>
    <xf numFmtId="0" fontId="0" fillId="0" borderId="6" xfId="1" applyFont="1" applyBorder="1" applyAlignment="1">
      <alignment horizontal="left"/>
    </xf>
    <xf numFmtId="0" fontId="0" fillId="3" borderId="14" xfId="1" applyFont="1" applyFill="1" applyBorder="1" applyAlignment="1">
      <alignment horizontal="center"/>
    </xf>
    <xf numFmtId="0" fontId="0" fillId="3" borderId="31" xfId="1" applyFont="1" applyFill="1" applyBorder="1" applyAlignment="1">
      <alignment horizontal="center"/>
    </xf>
    <xf numFmtId="0" fontId="0" fillId="3" borderId="32" xfId="1" applyFont="1" applyFill="1" applyBorder="1" applyAlignment="1">
      <alignment horizontal="center"/>
    </xf>
    <xf numFmtId="0" fontId="0" fillId="0" borderId="7" xfId="1" applyFont="1" applyBorder="1" applyAlignment="1">
      <alignment horizontal="right"/>
    </xf>
    <xf numFmtId="0" fontId="0" fillId="0" borderId="33" xfId="1" applyFont="1" applyBorder="1" applyAlignment="1">
      <alignment horizontal="right"/>
    </xf>
    <xf numFmtId="0" fontId="0" fillId="0" borderId="0" xfId="1" applyFont="1" applyBorder="1" applyAlignment="1">
      <alignment horizontal="right" vertical="center"/>
    </xf>
    <xf numFmtId="0" fontId="2" fillId="3" borderId="28" xfId="1" applyFont="1" applyFill="1" applyBorder="1" applyAlignment="1">
      <alignment horizontal="center"/>
    </xf>
    <xf numFmtId="0" fontId="2" fillId="3" borderId="29" xfId="1" applyFont="1" applyFill="1" applyBorder="1" applyAlignment="1">
      <alignment horizontal="center"/>
    </xf>
    <xf numFmtId="0" fontId="9" fillId="0" borderId="3" xfId="1" applyFont="1" applyBorder="1" applyAlignment="1">
      <alignment horizontal="left" vertical="top" wrapText="1"/>
    </xf>
    <xf numFmtId="0" fontId="4" fillId="0" borderId="0" xfId="1" applyFont="1" applyBorder="1" applyAlignment="1">
      <alignment horizontal="left" vertical="top" wrapText="1"/>
    </xf>
    <xf numFmtId="0" fontId="4" fillId="0" borderId="4" xfId="1" applyFont="1" applyBorder="1" applyAlignment="1">
      <alignment horizontal="left" vertical="top" wrapText="1"/>
    </xf>
    <xf numFmtId="0" fontId="9" fillId="0" borderId="0" xfId="1" applyFont="1" applyBorder="1" applyAlignment="1">
      <alignment horizontal="left" vertical="top" wrapText="1"/>
    </xf>
    <xf numFmtId="0" fontId="9" fillId="0" borderId="4" xfId="1" applyFont="1" applyBorder="1" applyAlignment="1">
      <alignment horizontal="left" vertical="top" wrapText="1"/>
    </xf>
    <xf numFmtId="0" fontId="10" fillId="0" borderId="3" xfId="1" applyFont="1" applyBorder="1" applyAlignment="1">
      <alignment horizontal="left" wrapText="1"/>
    </xf>
    <xf numFmtId="0" fontId="10" fillId="0" borderId="0" xfId="1" applyFont="1" applyBorder="1" applyAlignment="1">
      <alignment horizontal="left" wrapText="1"/>
    </xf>
    <xf numFmtId="0" fontId="10" fillId="0" borderId="4" xfId="1" applyFont="1" applyBorder="1" applyAlignment="1">
      <alignment horizontal="left" wrapText="1"/>
    </xf>
    <xf numFmtId="0" fontId="2" fillId="0" borderId="8" xfId="1" applyFont="1" applyBorder="1" applyAlignment="1" applyProtection="1">
      <alignment horizontal="left"/>
    </xf>
    <xf numFmtId="0" fontId="2" fillId="0" borderId="9" xfId="1" applyFont="1" applyBorder="1" applyAlignment="1" applyProtection="1">
      <alignment horizontal="left"/>
    </xf>
    <xf numFmtId="0" fontId="2" fillId="0" borderId="10" xfId="1" applyFont="1" applyBorder="1" applyAlignment="1" applyProtection="1">
      <alignment horizontal="left"/>
    </xf>
    <xf numFmtId="0" fontId="9" fillId="0" borderId="1" xfId="1" applyFont="1" applyBorder="1" applyAlignment="1">
      <alignment horizontal="left"/>
    </xf>
    <xf numFmtId="0" fontId="9" fillId="0" borderId="30" xfId="1" applyFont="1" applyBorder="1" applyAlignment="1">
      <alignment horizontal="left"/>
    </xf>
    <xf numFmtId="0" fontId="9" fillId="0" borderId="2" xfId="1" applyFont="1" applyBorder="1" applyAlignment="1">
      <alignment horizontal="left"/>
    </xf>
  </cellXfs>
  <cellStyles count="2">
    <cellStyle name="N1" xfId="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676275</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4</xdr:col>
      <xdr:colOff>0</xdr:colOff>
      <xdr:row>8</xdr:row>
      <xdr:rowOff>0</xdr:rowOff>
    </xdr:to>
    <xdr:pic>
      <xdr:nvPicPr>
        <xdr:cNvPr id="102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00250"/>
          <a:ext cx="39433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3</xdr:col>
      <xdr:colOff>752475</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36480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5</xdr:row>
      <xdr:rowOff>9525</xdr:rowOff>
    </xdr:from>
    <xdr:to>
      <xdr:col>6</xdr:col>
      <xdr:colOff>600075</xdr:colOff>
      <xdr:row>6</xdr:row>
      <xdr:rowOff>0</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05175" y="1266825"/>
          <a:ext cx="34575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571500</xdr:colOff>
      <xdr:row>5</xdr:row>
      <xdr:rowOff>9525</xdr:rowOff>
    </xdr:from>
    <xdr:to>
      <xdr:col>11</xdr:col>
      <xdr:colOff>0</xdr:colOff>
      <xdr:row>6</xdr:row>
      <xdr:rowOff>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734175" y="1266825"/>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22</xdr:row>
      <xdr:rowOff>9525</xdr:rowOff>
    </xdr:from>
    <xdr:to>
      <xdr:col>3</xdr:col>
      <xdr:colOff>638175</xdr:colOff>
      <xdr:row>23</xdr:row>
      <xdr:rowOff>0</xdr:rowOff>
    </xdr:to>
    <xdr:pic>
      <xdr:nvPicPr>
        <xdr:cNvPr id="1030"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25" y="4838700"/>
          <a:ext cx="35337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228600</xdr:colOff>
      <xdr:row>22</xdr:row>
      <xdr:rowOff>9525</xdr:rowOff>
    </xdr:from>
    <xdr:to>
      <xdr:col>6</xdr:col>
      <xdr:colOff>600075</xdr:colOff>
      <xdr:row>23</xdr:row>
      <xdr:rowOff>0</xdr:rowOff>
    </xdr:to>
    <xdr:pic>
      <xdr:nvPicPr>
        <xdr:cNvPr id="1031" name="Picture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33725" y="4838700"/>
          <a:ext cx="36290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571500</xdr:colOff>
      <xdr:row>22</xdr:row>
      <xdr:rowOff>9525</xdr:rowOff>
    </xdr:from>
    <xdr:to>
      <xdr:col>11</xdr:col>
      <xdr:colOff>0</xdr:colOff>
      <xdr:row>23</xdr:row>
      <xdr:rowOff>0</xdr:rowOff>
    </xdr:to>
    <xdr:pic>
      <xdr:nvPicPr>
        <xdr:cNvPr id="1032" name="Picture 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734175" y="4838700"/>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xdr:row>
      <xdr:rowOff>0</xdr:rowOff>
    </xdr:from>
    <xdr:to>
      <xdr:col>10</xdr:col>
      <xdr:colOff>695325</xdr:colOff>
      <xdr:row>8</xdr:row>
      <xdr:rowOff>0</xdr:rowOff>
    </xdr:to>
    <xdr:pic>
      <xdr:nvPicPr>
        <xdr:cNvPr id="1033" name="Picture 9"/>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896350"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zoomScale="117" workbookViewId="0">
      <selection activeCell="D4" sqref="D4"/>
    </sheetView>
  </sheetViews>
  <sheetFormatPr defaultRowHeight="12.75" x14ac:dyDescent="0.2"/>
  <cols>
    <col min="1" max="1" width="17.7109375" customWidth="1"/>
    <col min="2" max="2" width="15.5703125" customWidth="1"/>
    <col min="3" max="3" width="10.28515625" customWidth="1"/>
    <col min="4" max="4" width="15.5703125" customWidth="1"/>
    <col min="5" max="5" width="13.28515625" customWidth="1"/>
    <col min="6" max="6" width="20" customWidth="1"/>
    <col min="7" max="7" width="10.140625" customWidth="1"/>
    <col min="9" max="9" width="8.5703125" customWidth="1"/>
    <col min="10" max="10" width="13.140625" customWidth="1"/>
    <col min="11" max="11" width="10.7109375" customWidth="1"/>
  </cols>
  <sheetData>
    <row r="1" spans="1:11" ht="30.75" x14ac:dyDescent="0.45">
      <c r="A1" s="1"/>
      <c r="B1" s="2"/>
      <c r="C1" s="1"/>
      <c r="D1" s="2"/>
      <c r="E1" s="61" t="s">
        <v>25</v>
      </c>
      <c r="F1" s="61"/>
      <c r="G1" s="61"/>
      <c r="H1" s="61"/>
      <c r="I1" s="61"/>
      <c r="J1" s="61"/>
      <c r="K1" s="62"/>
    </row>
    <row r="2" spans="1:11" ht="16.899999999999999" customHeight="1" x14ac:dyDescent="0.2">
      <c r="A2" s="3"/>
      <c r="B2" s="4"/>
      <c r="C2" s="3"/>
      <c r="D2" s="4"/>
      <c r="E2" s="63" t="s">
        <v>0</v>
      </c>
      <c r="F2" s="63"/>
      <c r="G2" s="63"/>
      <c r="H2" s="63"/>
      <c r="I2" s="63"/>
      <c r="J2" s="63"/>
      <c r="K2" s="64"/>
    </row>
    <row r="3" spans="1:11" ht="21.75" customHeight="1" x14ac:dyDescent="0.25">
      <c r="A3" s="3"/>
      <c r="B3" s="4"/>
      <c r="C3" s="3"/>
      <c r="D3" s="4"/>
      <c r="E3" s="46" t="s">
        <v>1</v>
      </c>
      <c r="F3" s="59" t="s">
        <v>33</v>
      </c>
      <c r="G3" s="59"/>
      <c r="H3" s="59"/>
      <c r="I3" s="59"/>
      <c r="J3" s="59"/>
      <c r="K3" s="60"/>
    </row>
    <row r="4" spans="1:11" ht="21.75" customHeight="1" x14ac:dyDescent="0.2">
      <c r="A4" s="3"/>
      <c r="B4" s="4"/>
      <c r="C4" s="3"/>
      <c r="D4" s="4"/>
      <c r="E4" s="65" t="s">
        <v>34</v>
      </c>
      <c r="F4" s="65"/>
      <c r="G4" s="65"/>
      <c r="H4" s="65"/>
      <c r="I4" s="65"/>
      <c r="J4" s="65"/>
      <c r="K4" s="66"/>
    </row>
    <row r="5" spans="1:11" ht="8.25" customHeight="1" thickBot="1" x14ac:dyDescent="0.25">
      <c r="A5" s="5"/>
      <c r="B5" s="6"/>
      <c r="C5" s="5"/>
      <c r="D5" s="6"/>
      <c r="E5" s="7"/>
      <c r="F5" s="7"/>
      <c r="G5" s="7"/>
      <c r="H5" s="7"/>
      <c r="I5" s="7"/>
      <c r="J5" s="7"/>
      <c r="K5" s="6"/>
    </row>
    <row r="6" spans="1:11" ht="23.25" customHeight="1" thickBot="1" x14ac:dyDescent="0.25">
      <c r="A6" s="8"/>
      <c r="B6" s="9"/>
      <c r="C6" s="9"/>
      <c r="D6" s="9"/>
      <c r="E6" s="9"/>
      <c r="F6" s="9"/>
      <c r="G6" s="9"/>
      <c r="H6" s="9"/>
      <c r="I6" s="9"/>
      <c r="J6" s="9"/>
      <c r="K6" s="10"/>
    </row>
    <row r="7" spans="1:11" ht="35.450000000000003" customHeight="1" thickBot="1" x14ac:dyDescent="0.3">
      <c r="A7" s="11" t="s">
        <v>2</v>
      </c>
      <c r="B7" s="12" t="s">
        <v>3</v>
      </c>
      <c r="C7" s="12" t="s">
        <v>31</v>
      </c>
      <c r="D7" s="12" t="s">
        <v>32</v>
      </c>
      <c r="E7" s="13" t="s">
        <v>16</v>
      </c>
      <c r="F7" s="13" t="s">
        <v>17</v>
      </c>
      <c r="G7" s="13" t="s">
        <v>4</v>
      </c>
      <c r="H7" s="13" t="s">
        <v>5</v>
      </c>
      <c r="I7" s="13" t="s">
        <v>6</v>
      </c>
      <c r="J7" s="13" t="s">
        <v>7</v>
      </c>
      <c r="K7" s="14" t="s">
        <v>18</v>
      </c>
    </row>
    <row r="8" spans="1:11" ht="20.25" customHeight="1" thickTop="1" x14ac:dyDescent="0.25">
      <c r="A8" s="15"/>
      <c r="B8" s="16"/>
      <c r="C8" s="16"/>
      <c r="D8" s="16"/>
      <c r="E8" s="76" t="s">
        <v>8</v>
      </c>
      <c r="F8" s="77"/>
      <c r="G8" s="39">
        <v>35</v>
      </c>
      <c r="H8" s="30">
        <v>18.5</v>
      </c>
      <c r="I8" s="31">
        <v>5</v>
      </c>
      <c r="J8" s="32">
        <v>53.5</v>
      </c>
      <c r="K8" s="17"/>
    </row>
    <row r="9" spans="1:11" ht="15.75" x14ac:dyDescent="0.25">
      <c r="A9" s="56" t="s">
        <v>27</v>
      </c>
      <c r="B9" s="56" t="s">
        <v>28</v>
      </c>
      <c r="C9" s="57">
        <v>212</v>
      </c>
      <c r="D9" s="55" t="s">
        <v>30</v>
      </c>
      <c r="E9" s="58">
        <v>57.7</v>
      </c>
      <c r="F9" s="58">
        <v>11.6</v>
      </c>
      <c r="G9" s="58">
        <v>36.299999999999997</v>
      </c>
      <c r="H9" s="58">
        <v>18.899999999999999</v>
      </c>
      <c r="I9" s="58">
        <v>4.5999999999999996</v>
      </c>
      <c r="J9" s="58">
        <v>55.2</v>
      </c>
      <c r="K9" s="47">
        <f>ROUND($K$30+0.5+(G9-$G$8)*((0.0009*K$31)-0.03)+(H9-$H$8)*(0.6)*($K$32), 2)</f>
        <v>10.45</v>
      </c>
    </row>
    <row r="10" spans="1:11" ht="15.75" x14ac:dyDescent="0.25">
      <c r="A10" s="56" t="s">
        <v>27</v>
      </c>
      <c r="B10" s="56" t="s">
        <v>28</v>
      </c>
      <c r="C10" s="57">
        <v>222</v>
      </c>
      <c r="D10" s="55" t="s">
        <v>30</v>
      </c>
      <c r="E10" s="58">
        <v>58.9</v>
      </c>
      <c r="F10" s="58">
        <v>11.7</v>
      </c>
      <c r="G10" s="58">
        <v>36.5</v>
      </c>
      <c r="H10" s="58">
        <v>18.5</v>
      </c>
      <c r="I10" s="58">
        <v>4.7</v>
      </c>
      <c r="J10" s="58">
        <v>55</v>
      </c>
      <c r="K10" s="41">
        <f>ROUND($K$30+0.5+(G10-$G$8)*((0.0009*K$31)-0.03)+(H10-$H$8)*(0.6)*($K$32), 2)</f>
        <v>10.41</v>
      </c>
    </row>
    <row r="11" spans="1:11" ht="15.75" x14ac:dyDescent="0.25">
      <c r="A11" s="56" t="s">
        <v>27</v>
      </c>
      <c r="B11" s="56" t="s">
        <v>28</v>
      </c>
      <c r="C11" s="57">
        <v>232</v>
      </c>
      <c r="D11" s="55" t="s">
        <v>30</v>
      </c>
      <c r="E11" s="58">
        <v>57.6</v>
      </c>
      <c r="F11" s="58">
        <v>11.4</v>
      </c>
      <c r="G11" s="58">
        <v>36.1</v>
      </c>
      <c r="H11" s="58">
        <v>18.8</v>
      </c>
      <c r="I11" s="58">
        <v>4.7</v>
      </c>
      <c r="J11" s="58">
        <v>54.9</v>
      </c>
      <c r="K11" s="41">
        <f>ROUND($K$30+0.5+(G11-$G$8)*((0.0009*K$31)-0.03)+(H11-$H$8)*(0.6)*($K$32), 2)</f>
        <v>10.37</v>
      </c>
    </row>
    <row r="12" spans="1:11" ht="15.75" x14ac:dyDescent="0.25">
      <c r="A12" s="56" t="s">
        <v>27</v>
      </c>
      <c r="B12" s="56" t="s">
        <v>28</v>
      </c>
      <c r="C12" s="57">
        <v>242</v>
      </c>
      <c r="D12" s="55" t="s">
        <v>30</v>
      </c>
      <c r="E12" s="58">
        <v>64.8</v>
      </c>
      <c r="F12" s="58">
        <v>12.2</v>
      </c>
      <c r="G12" s="58">
        <v>36.1</v>
      </c>
      <c r="H12" s="58">
        <v>18.8</v>
      </c>
      <c r="I12" s="58">
        <v>4.7</v>
      </c>
      <c r="J12" s="58">
        <v>54.9</v>
      </c>
      <c r="K12" s="41">
        <f>ROUND($K$30+0.5+(G12-$G$8)*((0.0009*K$31)-0.03)+(H12-$H$8)*(0.6)*($K$32), 2)</f>
        <v>10.37</v>
      </c>
    </row>
    <row r="13" spans="1:11" x14ac:dyDescent="0.2">
      <c r="A13" s="48"/>
      <c r="B13" s="49"/>
      <c r="C13" s="49"/>
      <c r="D13" s="49"/>
      <c r="E13" s="50"/>
      <c r="F13" s="50"/>
      <c r="G13" s="51"/>
      <c r="H13" s="51"/>
      <c r="I13" s="51"/>
      <c r="J13" s="51"/>
      <c r="K13" s="41"/>
    </row>
    <row r="14" spans="1:11" x14ac:dyDescent="0.2">
      <c r="A14" s="48"/>
      <c r="B14" s="49"/>
      <c r="C14" s="49"/>
      <c r="D14" s="49"/>
      <c r="E14" s="50"/>
      <c r="F14" s="50"/>
      <c r="G14" s="51"/>
      <c r="H14" s="51"/>
      <c r="I14" s="51"/>
      <c r="J14" s="51"/>
      <c r="K14" s="41"/>
    </row>
    <row r="15" spans="1:11" x14ac:dyDescent="0.2">
      <c r="A15" s="48"/>
      <c r="B15" s="49"/>
      <c r="C15" s="49"/>
      <c r="D15" s="49"/>
      <c r="E15" s="50"/>
      <c r="F15" s="50"/>
      <c r="G15" s="51"/>
      <c r="H15" s="51"/>
      <c r="I15" s="51"/>
      <c r="J15" s="51"/>
      <c r="K15" s="41"/>
    </row>
    <row r="16" spans="1:11" x14ac:dyDescent="0.2">
      <c r="A16" s="48"/>
      <c r="B16" s="49"/>
      <c r="C16" s="49"/>
      <c r="D16" s="49"/>
      <c r="E16" s="50"/>
      <c r="F16" s="50"/>
      <c r="G16" s="51"/>
      <c r="H16" s="51"/>
      <c r="I16" s="51"/>
      <c r="J16" s="51"/>
      <c r="K16" s="41"/>
    </row>
    <row r="17" spans="1:11" ht="15.75" x14ac:dyDescent="0.25">
      <c r="A17" s="56" t="s">
        <v>27</v>
      </c>
      <c r="B17" s="56" t="s">
        <v>28</v>
      </c>
      <c r="C17" s="57">
        <v>211</v>
      </c>
      <c r="D17" s="55" t="s">
        <v>29</v>
      </c>
      <c r="E17" s="58">
        <v>57.6</v>
      </c>
      <c r="F17" s="58">
        <v>11.7</v>
      </c>
      <c r="G17" s="58">
        <v>36.5</v>
      </c>
      <c r="H17" s="58">
        <v>18.600000000000001</v>
      </c>
      <c r="I17" s="58">
        <v>4.5999999999999996</v>
      </c>
      <c r="J17" s="58">
        <v>55.1</v>
      </c>
      <c r="K17" s="41">
        <f>ROUND($K$30+0.5+(G17-$G$8)*((0.0009*K$31)-0.03)+(H17-$H$8)*(0.6)*($K$32), 2)</f>
        <v>10.44</v>
      </c>
    </row>
    <row r="18" spans="1:11" ht="15.75" x14ac:dyDescent="0.25">
      <c r="A18" s="56" t="s">
        <v>27</v>
      </c>
      <c r="B18" s="56" t="s">
        <v>28</v>
      </c>
      <c r="C18" s="57">
        <v>221</v>
      </c>
      <c r="D18" s="55" t="s">
        <v>29</v>
      </c>
      <c r="E18" s="58">
        <v>55.8</v>
      </c>
      <c r="F18" s="58">
        <v>11.5</v>
      </c>
      <c r="G18" s="58">
        <v>36.5</v>
      </c>
      <c r="H18" s="58">
        <v>18.399999999999999</v>
      </c>
      <c r="I18" s="58">
        <v>4.5999999999999996</v>
      </c>
      <c r="J18" s="58">
        <v>54.9</v>
      </c>
      <c r="K18" s="41">
        <f>ROUND($K$30+0.5+(G18-$G$8)*((0.0009*K$31)-0.03)+(H18-$H$8)*(0.6)*($K$32), 2)</f>
        <v>10.39</v>
      </c>
    </row>
    <row r="19" spans="1:11" ht="15.75" x14ac:dyDescent="0.25">
      <c r="A19" s="56" t="s">
        <v>27</v>
      </c>
      <c r="B19" s="56" t="s">
        <v>28</v>
      </c>
      <c r="C19" s="57">
        <v>231</v>
      </c>
      <c r="D19" s="55" t="s">
        <v>29</v>
      </c>
      <c r="E19" s="58">
        <v>58.1</v>
      </c>
      <c r="F19" s="58">
        <v>11.6</v>
      </c>
      <c r="G19" s="58">
        <v>36.299999999999997</v>
      </c>
      <c r="H19" s="58">
        <v>18.899999999999999</v>
      </c>
      <c r="I19" s="58">
        <v>4.5999999999999996</v>
      </c>
      <c r="J19" s="58">
        <v>55.2</v>
      </c>
      <c r="K19" s="41">
        <f>ROUND($K$30+0.5+(G19-$G$8)*((0.0009*K$31)-0.03)+(H19-$H$8)*(0.6)*($K$32), 2)</f>
        <v>10.45</v>
      </c>
    </row>
    <row r="20" spans="1:11" ht="15.75" x14ac:dyDescent="0.25">
      <c r="A20" s="56" t="s">
        <v>27</v>
      </c>
      <c r="B20" s="56" t="s">
        <v>28</v>
      </c>
      <c r="C20" s="57">
        <v>241</v>
      </c>
      <c r="D20" s="55" t="s">
        <v>29</v>
      </c>
      <c r="E20" s="58">
        <v>60.8</v>
      </c>
      <c r="F20" s="58">
        <v>12</v>
      </c>
      <c r="G20" s="58">
        <v>36.299999999999997</v>
      </c>
      <c r="H20" s="58">
        <v>18.8</v>
      </c>
      <c r="I20" s="58">
        <v>4.7</v>
      </c>
      <c r="J20" s="58">
        <v>55.1</v>
      </c>
      <c r="K20" s="41">
        <f>ROUND($K$30+0.5+(G20-$G$8)*((0.0009*K$31)-0.03)+(H20-$H$8)*(0.6)*($K$32), 2)</f>
        <v>10.43</v>
      </c>
    </row>
    <row r="21" spans="1:11" x14ac:dyDescent="0.2">
      <c r="A21" s="48"/>
      <c r="B21" s="49"/>
      <c r="C21" s="49"/>
      <c r="D21" s="49"/>
      <c r="E21" s="50"/>
      <c r="F21" s="50"/>
      <c r="G21" s="51"/>
      <c r="H21" s="51"/>
      <c r="I21" s="51"/>
      <c r="J21" s="51"/>
      <c r="K21" s="41"/>
    </row>
    <row r="22" spans="1:11" x14ac:dyDescent="0.2">
      <c r="A22" s="48"/>
      <c r="B22" s="49"/>
      <c r="C22" s="49"/>
      <c r="D22" s="49"/>
      <c r="E22" s="50"/>
      <c r="F22" s="50"/>
      <c r="G22" s="51"/>
      <c r="H22" s="51"/>
      <c r="I22" s="51"/>
      <c r="J22" s="51"/>
      <c r="K22" s="41"/>
    </row>
    <row r="23" spans="1:11" ht="23.25" customHeight="1" thickBot="1" x14ac:dyDescent="0.25">
      <c r="A23" s="33"/>
      <c r="B23" s="34"/>
      <c r="C23" s="34"/>
      <c r="D23" s="34"/>
      <c r="E23" s="34"/>
      <c r="F23" s="34"/>
      <c r="G23" s="34"/>
      <c r="H23" s="34"/>
      <c r="I23" s="34"/>
      <c r="J23" s="34"/>
      <c r="K23" s="35"/>
    </row>
    <row r="24" spans="1:11" ht="17.25" x14ac:dyDescent="0.25">
      <c r="A24" s="18" t="s">
        <v>12</v>
      </c>
      <c r="B24" s="19"/>
      <c r="C24" s="19"/>
      <c r="D24" s="19"/>
      <c r="E24" s="20">
        <f t="shared" ref="E24:K24" si="0">AVERAGE(E9:E22)</f>
        <v>58.912500000000009</v>
      </c>
      <c r="F24" s="20">
        <f t="shared" si="0"/>
        <v>11.712499999999999</v>
      </c>
      <c r="G24" s="20">
        <f t="shared" si="0"/>
        <v>36.325000000000003</v>
      </c>
      <c r="H24" s="20">
        <f t="shared" si="0"/>
        <v>18.712500000000002</v>
      </c>
      <c r="I24" s="20">
        <f t="shared" si="0"/>
        <v>4.6500000000000004</v>
      </c>
      <c r="J24" s="20">
        <f t="shared" si="0"/>
        <v>55.037500000000001</v>
      </c>
      <c r="K24" s="42">
        <f t="shared" si="0"/>
        <v>10.41375</v>
      </c>
    </row>
    <row r="25" spans="1:11" ht="17.25" x14ac:dyDescent="0.25">
      <c r="A25" s="21" t="s">
        <v>13</v>
      </c>
      <c r="B25" s="22"/>
      <c r="C25" s="22"/>
      <c r="D25" s="22"/>
      <c r="E25" s="23">
        <f t="shared" ref="E25:K25" si="1">STDEV(E9:E22)</f>
        <v>2.7642811000330618</v>
      </c>
      <c r="F25" s="23">
        <f t="shared" si="1"/>
        <v>0.26423744732991283</v>
      </c>
      <c r="G25" s="23">
        <f t="shared" si="1"/>
        <v>0.16690459207925568</v>
      </c>
      <c r="H25" s="23">
        <f t="shared" si="1"/>
        <v>0.18850918886280921</v>
      </c>
      <c r="I25" s="23">
        <f t="shared" si="1"/>
        <v>5.3452248382485162E-2</v>
      </c>
      <c r="J25" s="23">
        <f t="shared" si="1"/>
        <v>0.13024701806293376</v>
      </c>
      <c r="K25" s="43">
        <f t="shared" si="1"/>
        <v>3.3779748793788034E-2</v>
      </c>
    </row>
    <row r="26" spans="1:11" ht="17.25" x14ac:dyDescent="0.25">
      <c r="A26" s="24" t="s">
        <v>14</v>
      </c>
      <c r="B26" s="25"/>
      <c r="C26" s="25"/>
      <c r="D26" s="25"/>
      <c r="E26" s="26">
        <f t="shared" ref="E26:K26" si="2">MAX(E9:E22)</f>
        <v>64.8</v>
      </c>
      <c r="F26" s="26">
        <f t="shared" si="2"/>
        <v>12.2</v>
      </c>
      <c r="G26" s="26">
        <f t="shared" si="2"/>
        <v>36.5</v>
      </c>
      <c r="H26" s="26">
        <f t="shared" si="2"/>
        <v>18.899999999999999</v>
      </c>
      <c r="I26" s="26">
        <f t="shared" si="2"/>
        <v>4.7</v>
      </c>
      <c r="J26" s="26">
        <f t="shared" si="2"/>
        <v>55.2</v>
      </c>
      <c r="K26" s="44">
        <f t="shared" si="2"/>
        <v>10.45</v>
      </c>
    </row>
    <row r="27" spans="1:11" ht="18" thickBot="1" x14ac:dyDescent="0.3">
      <c r="A27" s="27" t="s">
        <v>15</v>
      </c>
      <c r="B27" s="28"/>
      <c r="C27" s="28"/>
      <c r="D27" s="28"/>
      <c r="E27" s="29">
        <f t="shared" ref="E27:K27" si="3">MIN(E9:E22)</f>
        <v>55.8</v>
      </c>
      <c r="F27" s="29">
        <f t="shared" si="3"/>
        <v>11.4</v>
      </c>
      <c r="G27" s="29">
        <f t="shared" si="3"/>
        <v>36.1</v>
      </c>
      <c r="H27" s="29">
        <f t="shared" si="3"/>
        <v>18.399999999999999</v>
      </c>
      <c r="I27" s="29">
        <f t="shared" si="3"/>
        <v>4.5999999999999996</v>
      </c>
      <c r="J27" s="29">
        <f t="shared" si="3"/>
        <v>54.9</v>
      </c>
      <c r="K27" s="45">
        <f t="shared" si="3"/>
        <v>10.37</v>
      </c>
    </row>
    <row r="28" spans="1:11" ht="15.75" thickBot="1" x14ac:dyDescent="0.3">
      <c r="A28" s="86" t="s">
        <v>9</v>
      </c>
      <c r="B28" s="87"/>
      <c r="C28" s="87"/>
      <c r="D28" s="87"/>
      <c r="E28" s="87"/>
      <c r="F28" s="87"/>
      <c r="G28" s="87"/>
      <c r="H28" s="88"/>
      <c r="I28" s="70"/>
      <c r="J28" s="71"/>
      <c r="K28" s="72"/>
    </row>
    <row r="29" spans="1:11" ht="16.5" customHeight="1" thickBot="1" x14ac:dyDescent="0.3">
      <c r="A29" s="89" t="s">
        <v>24</v>
      </c>
      <c r="B29" s="90"/>
      <c r="C29" s="90"/>
      <c r="D29" s="90"/>
      <c r="E29" s="90"/>
      <c r="F29" s="90"/>
      <c r="G29" s="90"/>
      <c r="H29" s="91"/>
      <c r="I29" s="38" t="s">
        <v>19</v>
      </c>
      <c r="J29" s="36"/>
      <c r="K29" s="37"/>
    </row>
    <row r="30" spans="1:11" ht="33" customHeight="1" thickTop="1" x14ac:dyDescent="0.2">
      <c r="A30" s="78" t="s">
        <v>10</v>
      </c>
      <c r="B30" s="79"/>
      <c r="C30" s="79"/>
      <c r="D30" s="79"/>
      <c r="E30" s="79"/>
      <c r="F30" s="79"/>
      <c r="G30" s="79"/>
      <c r="H30" s="80"/>
      <c r="I30" s="74" t="s">
        <v>20</v>
      </c>
      <c r="J30" s="74"/>
      <c r="K30" s="40">
        <v>9.5</v>
      </c>
    </row>
    <row r="31" spans="1:11" ht="33.75" customHeight="1" x14ac:dyDescent="0.2">
      <c r="A31" s="78" t="s">
        <v>11</v>
      </c>
      <c r="B31" s="81"/>
      <c r="C31" s="81"/>
      <c r="D31" s="81"/>
      <c r="E31" s="81"/>
      <c r="F31" s="81"/>
      <c r="G31" s="81"/>
      <c r="H31" s="82"/>
      <c r="I31" s="75" t="s">
        <v>21</v>
      </c>
      <c r="J31" s="75"/>
      <c r="K31" s="52">
        <v>338</v>
      </c>
    </row>
    <row r="32" spans="1:11" ht="20.25" customHeight="1" x14ac:dyDescent="0.2">
      <c r="A32" s="83" t="s">
        <v>26</v>
      </c>
      <c r="B32" s="84"/>
      <c r="C32" s="84"/>
      <c r="D32" s="84"/>
      <c r="E32" s="84"/>
      <c r="F32" s="84"/>
      <c r="G32" s="84"/>
      <c r="H32" s="85"/>
      <c r="I32" s="75" t="s">
        <v>22</v>
      </c>
      <c r="J32" s="75"/>
      <c r="K32" s="54">
        <v>0.4</v>
      </c>
    </row>
    <row r="33" spans="1:11" ht="13.5" thickBot="1" x14ac:dyDescent="0.25">
      <c r="A33" s="67"/>
      <c r="B33" s="68"/>
      <c r="C33" s="68"/>
      <c r="D33" s="68"/>
      <c r="E33" s="68"/>
      <c r="F33" s="68"/>
      <c r="G33" s="68"/>
      <c r="H33" s="69"/>
      <c r="I33" s="73" t="s">
        <v>23</v>
      </c>
      <c r="J33" s="73"/>
      <c r="K33" s="53">
        <v>6.5000000000000002E-2</v>
      </c>
    </row>
  </sheetData>
  <mergeCells count="16">
    <mergeCell ref="E8:F8"/>
    <mergeCell ref="A30:H30"/>
    <mergeCell ref="A31:H31"/>
    <mergeCell ref="A32:H32"/>
    <mergeCell ref="A28:H28"/>
    <mergeCell ref="A29:H29"/>
    <mergeCell ref="F3:K3"/>
    <mergeCell ref="E1:K1"/>
    <mergeCell ref="E2:K2"/>
    <mergeCell ref="E4:K4"/>
    <mergeCell ref="A33:H33"/>
    <mergeCell ref="I28:K28"/>
    <mergeCell ref="I33:J33"/>
    <mergeCell ref="I30:J30"/>
    <mergeCell ref="I31:J31"/>
    <mergeCell ref="I32:J32"/>
  </mergeCells>
  <phoneticPr fontId="0" type="noConversion"/>
  <conditionalFormatting sqref="E9:E22">
    <cfRule type="cellIs" dxfId="4" priority="1" stopIfTrue="1" operator="equal">
      <formula>$E$26</formula>
    </cfRule>
  </conditionalFormatting>
  <conditionalFormatting sqref="G9:G22">
    <cfRule type="cellIs" dxfId="3" priority="2" stopIfTrue="1" operator="equal">
      <formula>$G$26</formula>
    </cfRule>
  </conditionalFormatting>
  <conditionalFormatting sqref="H9:H22">
    <cfRule type="cellIs" dxfId="2" priority="3" stopIfTrue="1" operator="equal">
      <formula>$H$26</formula>
    </cfRule>
  </conditionalFormatting>
  <conditionalFormatting sqref="J9:J22">
    <cfRule type="cellIs" dxfId="1" priority="4" stopIfTrue="1" operator="equal">
      <formula>$J$26</formula>
    </cfRule>
  </conditionalFormatting>
  <conditionalFormatting sqref="K9:K22">
    <cfRule type="cellIs" dxfId="0" priority="5" stopIfTrue="1" operator="equal">
      <formula>$K$26</formula>
    </cfRule>
  </conditionalFormatting>
  <printOptions horizontalCentered="1" verticalCentered="1"/>
  <pageMargins left="0" right="0" top="0" bottom="0" header="0.5" footer="0.5"/>
  <pageSetup scale="9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Results</vt:lpstr>
      <vt:lpstr>Results!Print_Area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2010-09-29T15:25:03Z</cp:lastPrinted>
  <dcterms:created xsi:type="dcterms:W3CDTF">1998-10-01T19:23:01Z</dcterms:created>
  <dcterms:modified xsi:type="dcterms:W3CDTF">2016-04-18T17:53:44Z</dcterms:modified>
</cp:coreProperties>
</file>