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dwarner\Desktop\Soyean Yield Trials\2011\"/>
    </mc:Choice>
  </mc:AlternateContent>
  <bookViews>
    <workbookView xWindow="11730" yWindow="495" windowWidth="10290" windowHeight="4635"/>
  </bookViews>
  <sheets>
    <sheet name="Results" sheetId="2" r:id="rId1"/>
    <sheet name="Sheet3" sheetId="3" r:id="rId2"/>
  </sheets>
  <definedNames>
    <definedName name="_xlnm.Print_Area" localSheetId="0">Results!$A$1:$I$35</definedName>
  </definedNames>
  <calcPr calcId="162913"/>
</workbook>
</file>

<file path=xl/calcChain.xml><?xml version="1.0" encoding="utf-8"?>
<calcChain xmlns="http://schemas.openxmlformats.org/spreadsheetml/2006/main">
  <c r="I22" i="2" l="1"/>
  <c r="I15" i="2"/>
  <c r="I14" i="2"/>
  <c r="F27" i="2"/>
  <c r="G28" i="2"/>
  <c r="G27" i="2"/>
  <c r="E29" i="2"/>
  <c r="I23" i="2"/>
  <c r="I24" i="2"/>
  <c r="I17" i="2"/>
  <c r="I19" i="2"/>
  <c r="I16" i="2"/>
  <c r="I18" i="2"/>
  <c r="I13" i="2"/>
  <c r="I11" i="2"/>
  <c r="I20" i="2"/>
  <c r="I21" i="2"/>
  <c r="I10" i="2"/>
  <c r="I9" i="2"/>
  <c r="H26" i="2"/>
  <c r="E27" i="2"/>
  <c r="H27" i="2"/>
  <c r="H28" i="2"/>
  <c r="H29" i="2"/>
  <c r="E28" i="2" l="1"/>
  <c r="F26" i="2"/>
  <c r="G29" i="2"/>
  <c r="F29" i="2"/>
  <c r="E26" i="2"/>
  <c r="G26" i="2"/>
  <c r="I12" i="2"/>
  <c r="I26" i="2" s="1"/>
  <c r="F28" i="2"/>
  <c r="I27" i="2" l="1"/>
  <c r="I28" i="2"/>
  <c r="I29" i="2"/>
</calcChain>
</file>

<file path=xl/sharedStrings.xml><?xml version="1.0" encoding="utf-8"?>
<sst xmlns="http://schemas.openxmlformats.org/spreadsheetml/2006/main" count="60" uniqueCount="45">
  <si>
    <t>ISU Grain Quality Laboratory</t>
  </si>
  <si>
    <t>Results:</t>
  </si>
  <si>
    <t>Varieties are listed in order from highest to lowest yield.</t>
  </si>
  <si>
    <t>Company</t>
  </si>
  <si>
    <t>Protein      ( % )</t>
  </si>
  <si>
    <t>Oil                       ( % )</t>
  </si>
  <si>
    <t>Fiber         ( % )</t>
  </si>
  <si>
    <t>Sum (P+O)    ( % )</t>
  </si>
  <si>
    <t>Long Term Iowa Averages:</t>
  </si>
  <si>
    <t>YIELD, PROTEIN, OIL, FIBER, SUM BASIS 13% MOISTURE.</t>
  </si>
  <si>
    <r>
      <t>2</t>
    </r>
    <r>
      <rPr>
        <sz val="11"/>
        <rFont val="Arial"/>
        <family val="2"/>
      </rPr>
      <t xml:space="preserve"> EPVB is the Estimated Processed Value per Bushel to be used for Feed. It is determined by soybean protein and oil content and the current market price for oil, meal, and hulls.</t>
    </r>
  </si>
  <si>
    <r>
      <t>3</t>
    </r>
    <r>
      <rPr>
        <sz val="11"/>
        <rFont val="Arial"/>
        <family val="2"/>
      </rPr>
      <t xml:space="preserve"> Averages, Standard Deviation, Maximum, and Minimum values were calculated from plot final results.</t>
    </r>
  </si>
  <si>
    <r>
      <t>Averages</t>
    </r>
    <r>
      <rPr>
        <b/>
        <vertAlign val="superscript"/>
        <sz val="11"/>
        <rFont val="Arial"/>
        <family val="2"/>
      </rPr>
      <t>3</t>
    </r>
  </si>
  <si>
    <r>
      <t>Standard Deviation</t>
    </r>
    <r>
      <rPr>
        <b/>
        <vertAlign val="superscript"/>
        <sz val="11"/>
        <rFont val="Arial"/>
        <family val="2"/>
      </rPr>
      <t>3</t>
    </r>
  </si>
  <si>
    <r>
      <t>Maximum</t>
    </r>
    <r>
      <rPr>
        <b/>
        <vertAlign val="superscript"/>
        <sz val="11"/>
        <rFont val="Arial"/>
        <family val="2"/>
      </rPr>
      <t>3</t>
    </r>
  </si>
  <si>
    <r>
      <t>Minimum</t>
    </r>
    <r>
      <rPr>
        <b/>
        <vertAlign val="superscript"/>
        <sz val="11"/>
        <rFont val="Arial"/>
        <family val="2"/>
      </rPr>
      <t>3</t>
    </r>
  </si>
  <si>
    <r>
      <t>Field Moisture</t>
    </r>
    <r>
      <rPr>
        <b/>
        <vertAlign val="superscript"/>
        <sz val="11"/>
        <rFont val="Arial"/>
        <family val="2"/>
      </rPr>
      <t>1</t>
    </r>
    <r>
      <rPr>
        <b/>
        <sz val="11"/>
        <rFont val="Arial"/>
      </rPr>
      <t xml:space="preserve">           ( % )</t>
    </r>
  </si>
  <si>
    <r>
      <t>EPVB</t>
    </r>
    <r>
      <rPr>
        <b/>
        <vertAlign val="superscript"/>
        <sz val="11"/>
        <rFont val="Arial"/>
        <family val="2"/>
      </rPr>
      <t>2</t>
    </r>
    <r>
      <rPr>
        <b/>
        <sz val="11"/>
        <rFont val="Arial"/>
      </rPr>
      <t xml:space="preserve">          ( $ / Bu. )</t>
    </r>
  </si>
  <si>
    <t>Ingredient Prices for EPVB</t>
  </si>
  <si>
    <t>Soybeans ($ / bu.)</t>
  </si>
  <si>
    <t>48% Soy Meal ($ / ton)</t>
  </si>
  <si>
    <t>Soy Oil ($ / lb.)</t>
  </si>
  <si>
    <t>Millfeed ($ / lb.)</t>
  </si>
  <si>
    <r>
      <t>1</t>
    </r>
    <r>
      <rPr>
        <sz val="11"/>
        <rFont val="Arial"/>
        <family val="2"/>
      </rPr>
      <t xml:space="preserve"> Field moisture content data were provided by the participating plot operator.</t>
    </r>
  </si>
  <si>
    <t>Copyright © 1996-2011, Iowa Grain Quality Initiative, Iowa State University, Ames, Iowa. All rights reserved.</t>
  </si>
  <si>
    <t>Blue River 15F1</t>
  </si>
  <si>
    <t>Rep 1 Untreated Control</t>
  </si>
  <si>
    <t>Rep 1 Neem Organic treatment</t>
  </si>
  <si>
    <t>Rep 1 Peroxide+Sugar treatment</t>
  </si>
  <si>
    <t>Rep 1 Warrior Insecticide</t>
  </si>
  <si>
    <t>Rep 2 Untreated Control</t>
  </si>
  <si>
    <t>Rep 2 Neem Organic treatment</t>
  </si>
  <si>
    <t>Rep 2 Peroxide+Sugar treatment</t>
  </si>
  <si>
    <t>Rep 2 Warrior Insecticide</t>
  </si>
  <si>
    <t>Rep 3 Untreated Control</t>
  </si>
  <si>
    <t>Rep 3 Neem Organic treatment</t>
  </si>
  <si>
    <t>Rep 3 Peroxide+Sugar treatment</t>
  </si>
  <si>
    <t>Rep 3 Warrior Insecticide</t>
  </si>
  <si>
    <t>Rep 4 Untreated Control</t>
  </si>
  <si>
    <t>Rep 4 Neem Organic treatment</t>
  </si>
  <si>
    <t>Rep 4 Peroxide+Sugar treatment</t>
  </si>
  <si>
    <t>Rep 4 Warrior Insecticide</t>
  </si>
  <si>
    <t>Treatment</t>
  </si>
  <si>
    <t>2011 Strip Plots      Soybeans</t>
  </si>
  <si>
    <t>Aphid Research Trials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</si>
</sst>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
    <numFmt numFmtId="166" formatCode="0.0"/>
  </numFmts>
  <fonts count="13"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vertAlign val="superscript"/>
      <sz val="11"/>
      <name val="Arial"/>
      <family val="2"/>
    </font>
    <font>
      <sz val="9"/>
      <name val="Arial"/>
      <family val="2"/>
    </font>
    <font>
      <b/>
      <sz val="12"/>
      <name val="Arial"/>
      <family val="2"/>
    </font>
    <font>
      <sz val="12"/>
      <name val="Times New Roman"/>
      <family val="1"/>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s>
  <cellStyleXfs count="2">
    <xf numFmtId="0" fontId="0" fillId="0" borderId="0"/>
    <xf numFmtId="0" fontId="12" fillId="0" borderId="0"/>
  </cellStyleXfs>
  <cellXfs count="93">
    <xf numFmtId="0" fontId="0" fillId="0" borderId="0" xfId="0"/>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0" borderId="7" xfId="1" applyFont="1" applyBorder="1"/>
    <xf numFmtId="0" fontId="0" fillId="0" borderId="8" xfId="1" applyFont="1" applyBorder="1"/>
    <xf numFmtId="0" fontId="0" fillId="2" borderId="9" xfId="1" applyFont="1" applyFill="1" applyBorder="1"/>
    <xf numFmtId="0" fontId="0" fillId="2" borderId="10" xfId="1" applyFont="1" applyFill="1" applyBorder="1"/>
    <xf numFmtId="0" fontId="0" fillId="2" borderId="11" xfId="1" applyFont="1" applyFill="1" applyBorder="1"/>
    <xf numFmtId="0" fontId="1" fillId="3" borderId="12" xfId="1" applyFont="1" applyFill="1" applyBorder="1" applyAlignment="1">
      <alignment horizontal="center"/>
    </xf>
    <xf numFmtId="0" fontId="1" fillId="3" borderId="13" xfId="1" applyFont="1" applyFill="1" applyBorder="1" applyAlignment="1">
      <alignment horizontal="center" vertical="center" wrapText="1"/>
    </xf>
    <xf numFmtId="0" fontId="1" fillId="3" borderId="14" xfId="1" applyFont="1" applyFill="1" applyBorder="1" applyAlignment="1">
      <alignment horizontal="center" vertical="center" wrapText="1"/>
    </xf>
    <xf numFmtId="0" fontId="0" fillId="2" borderId="4" xfId="1" applyFont="1" applyFill="1" applyBorder="1"/>
    <xf numFmtId="0" fontId="0" fillId="2" borderId="0" xfId="1" applyFont="1" applyFill="1" applyBorder="1"/>
    <xf numFmtId="0" fontId="0" fillId="2" borderId="5" xfId="1" applyFont="1" applyFill="1" applyBorder="1"/>
    <xf numFmtId="0" fontId="1" fillId="3" borderId="15" xfId="1" applyFont="1" applyFill="1" applyBorder="1" applyAlignment="1">
      <alignment horizontal="centerContinuous"/>
    </xf>
    <xf numFmtId="0" fontId="1" fillId="3" borderId="16" xfId="1" applyFont="1" applyFill="1" applyBorder="1" applyAlignment="1">
      <alignment horizontal="centerContinuous"/>
    </xf>
    <xf numFmtId="166" fontId="0" fillId="3" borderId="17" xfId="1" applyNumberFormat="1" applyFont="1" applyFill="1" applyBorder="1" applyAlignment="1">
      <alignment horizontal="center"/>
    </xf>
    <xf numFmtId="0" fontId="1" fillId="3" borderId="18" xfId="1" applyFont="1" applyFill="1" applyBorder="1" applyAlignment="1">
      <alignment horizontal="centerContinuous"/>
    </xf>
    <xf numFmtId="0" fontId="1" fillId="3" borderId="19" xfId="1" applyFont="1" applyFill="1" applyBorder="1" applyAlignment="1">
      <alignment horizontal="centerContinuous"/>
    </xf>
    <xf numFmtId="166" fontId="0" fillId="3" borderId="1" xfId="1" applyNumberFormat="1" applyFont="1" applyFill="1" applyBorder="1" applyAlignment="1">
      <alignment horizontal="center"/>
    </xf>
    <xf numFmtId="0" fontId="1" fillId="4" borderId="18" xfId="1" applyFont="1" applyFill="1" applyBorder="1" applyAlignment="1">
      <alignment horizontal="centerContinuous"/>
    </xf>
    <xf numFmtId="0" fontId="1" fillId="4" borderId="19" xfId="1" applyFont="1" applyFill="1" applyBorder="1" applyAlignment="1">
      <alignment horizontal="centerContinuous"/>
    </xf>
    <xf numFmtId="166" fontId="0" fillId="4" borderId="1" xfId="1" applyNumberFormat="1" applyFont="1" applyFill="1" applyBorder="1" applyAlignment="1">
      <alignment horizontal="center"/>
    </xf>
    <xf numFmtId="0" fontId="1" fillId="3" borderId="20" xfId="1" applyFont="1" applyFill="1" applyBorder="1" applyAlignment="1">
      <alignment horizontal="centerContinuous"/>
    </xf>
    <xf numFmtId="0" fontId="1" fillId="3" borderId="21" xfId="1" applyFont="1" applyFill="1" applyBorder="1" applyAlignment="1">
      <alignment horizontal="centerContinuous"/>
    </xf>
    <xf numFmtId="166" fontId="0" fillId="3" borderId="22" xfId="1" applyNumberFormat="1" applyFont="1" applyFill="1" applyBorder="1" applyAlignment="1">
      <alignment horizontal="center"/>
    </xf>
    <xf numFmtId="0" fontId="1" fillId="3" borderId="0" xfId="1" applyFont="1" applyFill="1" applyBorder="1" applyAlignment="1">
      <alignment horizontal="centerContinuous"/>
    </xf>
    <xf numFmtId="166" fontId="1" fillId="3" borderId="0" xfId="1" applyNumberFormat="1" applyFont="1" applyFill="1" applyBorder="1" applyAlignment="1">
      <alignment horizontal="center"/>
    </xf>
    <xf numFmtId="166" fontId="1" fillId="3" borderId="5" xfId="1" applyNumberFormat="1" applyFont="1" applyFill="1" applyBorder="1" applyAlignment="1">
      <alignment horizontal="center"/>
    </xf>
    <xf numFmtId="0" fontId="0" fillId="2" borderId="6" xfId="1" applyFont="1" applyFill="1" applyBorder="1"/>
    <xf numFmtId="0" fontId="0" fillId="2" borderId="8" xfId="1" applyFont="1" applyFill="1" applyBorder="1"/>
    <xf numFmtId="0" fontId="0" fillId="2" borderId="7" xfId="1" applyFont="1" applyFill="1" applyBorder="1"/>
    <xf numFmtId="0" fontId="0" fillId="0" borderId="23" xfId="1" applyFont="1" applyBorder="1"/>
    <xf numFmtId="0" fontId="0" fillId="0" borderId="24" xfId="1" applyFont="1" applyBorder="1"/>
    <xf numFmtId="0" fontId="10" fillId="0" borderId="23" xfId="1" applyFont="1" applyBorder="1"/>
    <xf numFmtId="166" fontId="1" fillId="3" borderId="4" xfId="1" applyNumberFormat="1" applyFont="1" applyFill="1" applyBorder="1" applyAlignment="1">
      <alignment horizontal="center"/>
    </xf>
    <xf numFmtId="2" fontId="0" fillId="0" borderId="5" xfId="1" applyNumberFormat="1" applyFont="1" applyBorder="1" applyAlignment="1">
      <alignment horizontal="center"/>
    </xf>
    <xf numFmtId="164" fontId="6" fillId="5" borderId="25" xfId="1" applyNumberFormat="1" applyFont="1" applyFill="1" applyBorder="1" applyAlignment="1">
      <alignment horizontal="center"/>
    </xf>
    <xf numFmtId="164" fontId="0" fillId="3" borderId="17" xfId="1" applyNumberFormat="1" applyFont="1" applyFill="1" applyBorder="1" applyAlignment="1">
      <alignment horizontal="center"/>
    </xf>
    <xf numFmtId="164" fontId="0" fillId="3" borderId="1" xfId="1" applyNumberFormat="1" applyFont="1" applyFill="1" applyBorder="1" applyAlignment="1">
      <alignment horizontal="center"/>
    </xf>
    <xf numFmtId="164" fontId="0" fillId="4" borderId="1" xfId="1" applyNumberFormat="1" applyFont="1" applyFill="1" applyBorder="1" applyAlignment="1">
      <alignment horizontal="center"/>
    </xf>
    <xf numFmtId="164" fontId="0" fillId="3" borderId="22" xfId="1" applyNumberFormat="1" applyFont="1" applyFill="1" applyBorder="1" applyAlignment="1">
      <alignment horizontal="center"/>
    </xf>
    <xf numFmtId="0" fontId="4" fillId="0" borderId="0" xfId="1" applyFont="1" applyBorder="1" applyAlignment="1">
      <alignment horizontal="left"/>
    </xf>
    <xf numFmtId="164" fontId="6" fillId="5" borderId="26" xfId="1" applyNumberFormat="1" applyFont="1" applyFill="1" applyBorder="1" applyAlignment="1">
      <alignment horizontal="center"/>
    </xf>
    <xf numFmtId="2" fontId="0" fillId="0" borderId="5" xfId="1" applyNumberFormat="1" applyFont="1" applyFill="1" applyBorder="1" applyAlignment="1">
      <alignment horizontal="center" vertical="center"/>
    </xf>
    <xf numFmtId="165" fontId="0" fillId="0" borderId="7" xfId="1" applyNumberFormat="1" applyFont="1" applyFill="1" applyBorder="1" applyAlignment="1">
      <alignment horizontal="center"/>
    </xf>
    <xf numFmtId="2" fontId="0" fillId="0" borderId="5" xfId="1" applyNumberFormat="1" applyFont="1" applyBorder="1" applyAlignment="1">
      <alignment horizontal="center" vertical="center"/>
    </xf>
    <xf numFmtId="166" fontId="0" fillId="0" borderId="1" xfId="1" applyNumberFormat="1" applyFont="1" applyFill="1" applyBorder="1" applyAlignment="1">
      <alignment horizontal="center"/>
    </xf>
    <xf numFmtId="2" fontId="0" fillId="0" borderId="1" xfId="1" applyNumberFormat="1" applyFont="1" applyBorder="1"/>
    <xf numFmtId="166" fontId="11" fillId="0" borderId="1" xfId="1" applyNumberFormat="1" applyFont="1" applyBorder="1" applyAlignment="1">
      <alignment horizontal="right"/>
    </xf>
    <xf numFmtId="2" fontId="0" fillId="3" borderId="1" xfId="1" applyNumberFormat="1" applyFont="1" applyFill="1" applyBorder="1" applyAlignment="1">
      <alignment horizontal="center"/>
    </xf>
    <xf numFmtId="0" fontId="4" fillId="0" borderId="0" xfId="1" applyFont="1" applyBorder="1" applyAlignment="1">
      <alignment horizontal="left"/>
    </xf>
    <xf numFmtId="0" fontId="4" fillId="0" borderId="5" xfId="1" applyFont="1" applyBorder="1" applyAlignment="1">
      <alignment horizontal="left"/>
    </xf>
    <xf numFmtId="0" fontId="2" fillId="0" borderId="2" xfId="1" applyFont="1" applyBorder="1" applyAlignment="1">
      <alignment horizontal="left"/>
    </xf>
    <xf numFmtId="0" fontId="2" fillId="0" borderId="29" xfId="1" applyFont="1" applyBorder="1" applyAlignment="1">
      <alignment horizontal="left"/>
    </xf>
    <xf numFmtId="0" fontId="2" fillId="0" borderId="3" xfId="1" applyFont="1" applyBorder="1" applyAlignment="1">
      <alignment horizontal="left"/>
    </xf>
    <xf numFmtId="0" fontId="3" fillId="0" borderId="4" xfId="1" applyFont="1" applyBorder="1" applyAlignment="1">
      <alignment horizontal="left"/>
    </xf>
    <xf numFmtId="0" fontId="3" fillId="0" borderId="0" xfId="1" applyFont="1" applyBorder="1" applyAlignment="1">
      <alignment horizontal="left"/>
    </xf>
    <xf numFmtId="0" fontId="3" fillId="0" borderId="5" xfId="1" applyFont="1" applyBorder="1" applyAlignment="1">
      <alignment horizontal="left"/>
    </xf>
    <xf numFmtId="0" fontId="5" fillId="0" borderId="4" xfId="1" applyFont="1" applyBorder="1" applyAlignment="1">
      <alignment horizontal="left"/>
    </xf>
    <xf numFmtId="0" fontId="5" fillId="0" borderId="0" xfId="1" applyFont="1" applyBorder="1" applyAlignment="1">
      <alignment horizontal="left"/>
    </xf>
    <xf numFmtId="0" fontId="5" fillId="0" borderId="5" xfId="1" applyFont="1" applyBorder="1" applyAlignment="1">
      <alignment horizontal="left"/>
    </xf>
    <xf numFmtId="0" fontId="0" fillId="0" borderId="6" xfId="1" applyFont="1" applyBorder="1" applyAlignment="1">
      <alignment horizontal="left"/>
    </xf>
    <xf numFmtId="0" fontId="0" fillId="0" borderId="8" xfId="1" applyFont="1" applyBorder="1" applyAlignment="1">
      <alignment horizontal="left"/>
    </xf>
    <xf numFmtId="0" fontId="0" fillId="0" borderId="7" xfId="1" applyFont="1" applyBorder="1" applyAlignment="1">
      <alignment horizontal="left"/>
    </xf>
    <xf numFmtId="0" fontId="0" fillId="3" borderId="15" xfId="1" applyFont="1" applyFill="1" applyBorder="1" applyAlignment="1">
      <alignment horizontal="center"/>
    </xf>
    <xf numFmtId="0" fontId="0" fillId="3" borderId="30" xfId="1" applyFont="1" applyFill="1" applyBorder="1" applyAlignment="1">
      <alignment horizontal="center"/>
    </xf>
    <xf numFmtId="0" fontId="0" fillId="3" borderId="31" xfId="1" applyFont="1" applyFill="1" applyBorder="1" applyAlignment="1">
      <alignment horizontal="center"/>
    </xf>
    <xf numFmtId="0" fontId="0" fillId="0" borderId="8" xfId="1" applyFont="1" applyBorder="1" applyAlignment="1">
      <alignment horizontal="right"/>
    </xf>
    <xf numFmtId="0" fontId="0" fillId="0" borderId="32" xfId="1" applyFont="1" applyBorder="1" applyAlignment="1">
      <alignment horizontal="right"/>
    </xf>
    <xf numFmtId="0" fontId="0" fillId="0" borderId="0" xfId="1" applyFont="1" applyBorder="1" applyAlignment="1">
      <alignment horizontal="right" vertical="center"/>
    </xf>
    <xf numFmtId="0" fontId="8" fillId="0" borderId="4" xfId="1" applyFont="1" applyBorder="1" applyAlignment="1">
      <alignment horizontal="left" vertical="top" wrapText="1"/>
    </xf>
    <xf numFmtId="0" fontId="3" fillId="0" borderId="0" xfId="1" applyFont="1" applyBorder="1" applyAlignment="1">
      <alignment horizontal="left" vertical="top" wrapText="1"/>
    </xf>
    <xf numFmtId="0" fontId="3" fillId="0" borderId="5" xfId="1" applyFont="1" applyBorder="1" applyAlignment="1">
      <alignment horizontal="left" vertical="top" wrapText="1"/>
    </xf>
    <xf numFmtId="0" fontId="8" fillId="0" borderId="0" xfId="1" applyFont="1" applyBorder="1" applyAlignment="1">
      <alignment horizontal="left" vertical="top" wrapText="1"/>
    </xf>
    <xf numFmtId="0" fontId="8" fillId="0" borderId="5" xfId="1" applyFont="1" applyBorder="1" applyAlignment="1">
      <alignment horizontal="left" vertical="top" wrapText="1"/>
    </xf>
    <xf numFmtId="0" fontId="9" fillId="0" borderId="4" xfId="1" applyFont="1" applyBorder="1" applyAlignment="1">
      <alignment horizontal="left" wrapText="1"/>
    </xf>
    <xf numFmtId="0" fontId="9" fillId="0" borderId="0" xfId="1" applyFont="1" applyBorder="1" applyAlignment="1">
      <alignment horizontal="left" wrapText="1"/>
    </xf>
    <xf numFmtId="0" fontId="9" fillId="0" borderId="5" xfId="1" applyFont="1" applyBorder="1" applyAlignment="1">
      <alignment horizontal="left" wrapText="1"/>
    </xf>
    <xf numFmtId="0" fontId="1" fillId="0" borderId="9" xfId="1" applyFont="1" applyBorder="1" applyAlignment="1" applyProtection="1">
      <alignment horizontal="left"/>
    </xf>
    <xf numFmtId="0" fontId="1" fillId="0" borderId="10" xfId="1" applyFont="1" applyBorder="1" applyAlignment="1" applyProtection="1">
      <alignment horizontal="left"/>
    </xf>
    <xf numFmtId="0" fontId="1" fillId="0" borderId="11" xfId="1" applyFont="1" applyBorder="1" applyAlignment="1" applyProtection="1">
      <alignment horizontal="left"/>
    </xf>
    <xf numFmtId="0" fontId="8" fillId="0" borderId="2" xfId="1" applyFont="1" applyBorder="1" applyAlignment="1">
      <alignment horizontal="left"/>
    </xf>
    <xf numFmtId="0" fontId="8" fillId="0" borderId="29" xfId="1" applyFont="1" applyBorder="1" applyAlignment="1">
      <alignment horizontal="left"/>
    </xf>
    <xf numFmtId="0" fontId="8" fillId="0" borderId="3" xfId="1" applyFont="1" applyBorder="1" applyAlignment="1">
      <alignment horizontal="left"/>
    </xf>
    <xf numFmtId="2" fontId="0" fillId="0" borderId="1" xfId="1" applyNumberFormat="1" applyFont="1" applyBorder="1" applyAlignment="1">
      <alignment horizontal="left"/>
    </xf>
    <xf numFmtId="0" fontId="1" fillId="3" borderId="33" xfId="1" applyFont="1" applyFill="1" applyBorder="1" applyAlignment="1">
      <alignment horizontal="center"/>
    </xf>
    <xf numFmtId="0" fontId="1" fillId="3" borderId="34" xfId="1" applyFont="1" applyFill="1" applyBorder="1" applyAlignment="1">
      <alignment horizontal="center"/>
    </xf>
    <xf numFmtId="0" fontId="1" fillId="3" borderId="27" xfId="1" applyFont="1" applyFill="1" applyBorder="1" applyAlignment="1">
      <alignment horizontal="center"/>
    </xf>
    <xf numFmtId="0" fontId="1" fillId="3" borderId="28" xfId="1" applyFont="1" applyFill="1" applyBorder="1" applyAlignment="1">
      <alignment horizontal="center"/>
    </xf>
  </cellXfs>
  <cellStyles count="2">
    <cellStyle name="N1" xfId="1"/>
    <cellStyle name="Normal" xfId="0" builtinId="0"/>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676275</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2</xdr:col>
      <xdr:colOff>0</xdr:colOff>
      <xdr:row>8</xdr:row>
      <xdr:rowOff>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219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323850</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336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85725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41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24</xdr:row>
      <xdr:rowOff>9525</xdr:rowOff>
    </xdr:from>
    <xdr:to>
      <xdr:col>2</xdr:col>
      <xdr:colOff>304800</xdr:colOff>
      <xdr:row>25</xdr:row>
      <xdr:rowOff>0</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56673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24</xdr:row>
      <xdr:rowOff>9525</xdr:rowOff>
    </xdr:from>
    <xdr:to>
      <xdr:col>5</xdr:col>
      <xdr:colOff>85725</xdr:colOff>
      <xdr:row>25</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4125" y="56673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24</xdr:row>
      <xdr:rowOff>9525</xdr:rowOff>
    </xdr:from>
    <xdr:to>
      <xdr:col>9</xdr:col>
      <xdr:colOff>0</xdr:colOff>
      <xdr:row>25</xdr:row>
      <xdr:rowOff>0</xdr:rowOff>
    </xdr:to>
    <xdr:pic>
      <xdr:nvPicPr>
        <xdr:cNvPr id="1032" name="Picture 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566737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10400"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zoomScale="117" workbookViewId="0">
      <selection activeCell="L15" sqref="L15"/>
    </sheetView>
  </sheetViews>
  <sheetFormatPr defaultRowHeight="12.75" x14ac:dyDescent="0.2"/>
  <cols>
    <col min="1" max="1" width="17.7109375" customWidth="1"/>
    <col min="2" max="2" width="15.5703125" customWidth="1"/>
    <col min="3" max="3" width="13.28515625" customWidth="1"/>
    <col min="4" max="4" width="17.5703125" customWidth="1"/>
    <col min="5" max="5" width="10.140625" customWidth="1"/>
    <col min="7" max="7" width="8.5703125" customWidth="1"/>
    <col min="8" max="8" width="13.140625" customWidth="1"/>
    <col min="9" max="9" width="10.7109375" customWidth="1"/>
  </cols>
  <sheetData>
    <row r="1" spans="1:9" ht="30.75" x14ac:dyDescent="0.45">
      <c r="A1" s="1"/>
      <c r="B1" s="2"/>
      <c r="C1" s="56" t="s">
        <v>43</v>
      </c>
      <c r="D1" s="57"/>
      <c r="E1" s="57"/>
      <c r="F1" s="57"/>
      <c r="G1" s="57"/>
      <c r="H1" s="57"/>
      <c r="I1" s="58"/>
    </row>
    <row r="2" spans="1:9" ht="16.899999999999999" customHeight="1" x14ac:dyDescent="0.2">
      <c r="A2" s="3"/>
      <c r="B2" s="4"/>
      <c r="C2" s="59" t="s">
        <v>0</v>
      </c>
      <c r="D2" s="60"/>
      <c r="E2" s="60"/>
      <c r="F2" s="60"/>
      <c r="G2" s="60"/>
      <c r="H2" s="60"/>
      <c r="I2" s="61"/>
    </row>
    <row r="3" spans="1:9" ht="21.75" customHeight="1" x14ac:dyDescent="0.25">
      <c r="A3" s="3"/>
      <c r="B3" s="4"/>
      <c r="C3" s="45" t="s">
        <v>1</v>
      </c>
      <c r="D3" s="54" t="s">
        <v>44</v>
      </c>
      <c r="E3" s="54"/>
      <c r="F3" s="54"/>
      <c r="G3" s="54"/>
      <c r="H3" s="54"/>
      <c r="I3" s="55"/>
    </row>
    <row r="4" spans="1:9" ht="21.75" customHeight="1" x14ac:dyDescent="0.2">
      <c r="A4" s="3"/>
      <c r="B4" s="4"/>
      <c r="C4" s="62" t="s">
        <v>2</v>
      </c>
      <c r="D4" s="63"/>
      <c r="E4" s="63"/>
      <c r="F4" s="63"/>
      <c r="G4" s="63"/>
      <c r="H4" s="63"/>
      <c r="I4" s="64"/>
    </row>
    <row r="5" spans="1:9" ht="8.25" customHeight="1" thickBot="1" x14ac:dyDescent="0.25">
      <c r="A5" s="5"/>
      <c r="B5" s="6"/>
      <c r="C5" s="7"/>
      <c r="D5" s="7"/>
      <c r="E5" s="7"/>
      <c r="F5" s="7"/>
      <c r="G5" s="7"/>
      <c r="H5" s="7"/>
      <c r="I5" s="6"/>
    </row>
    <row r="6" spans="1:9" ht="23.25" customHeight="1" thickBot="1" x14ac:dyDescent="0.25">
      <c r="A6" s="8"/>
      <c r="B6" s="9"/>
      <c r="C6" s="9"/>
      <c r="D6" s="9"/>
      <c r="E6" s="9"/>
      <c r="F6" s="9"/>
      <c r="G6" s="9"/>
      <c r="H6" s="9"/>
      <c r="I6" s="10"/>
    </row>
    <row r="7" spans="1:9" ht="35.450000000000003" customHeight="1" thickBot="1" x14ac:dyDescent="0.3">
      <c r="A7" s="11" t="s">
        <v>3</v>
      </c>
      <c r="B7" s="89" t="s">
        <v>42</v>
      </c>
      <c r="C7" s="90"/>
      <c r="D7" s="12" t="s">
        <v>16</v>
      </c>
      <c r="E7" s="12" t="s">
        <v>4</v>
      </c>
      <c r="F7" s="12" t="s">
        <v>5</v>
      </c>
      <c r="G7" s="12" t="s">
        <v>6</v>
      </c>
      <c r="H7" s="12" t="s">
        <v>7</v>
      </c>
      <c r="I7" s="13" t="s">
        <v>17</v>
      </c>
    </row>
    <row r="8" spans="1:9" ht="20.25" customHeight="1" thickTop="1" x14ac:dyDescent="0.25">
      <c r="A8" s="14"/>
      <c r="B8" s="15"/>
      <c r="C8" s="91" t="s">
        <v>8</v>
      </c>
      <c r="D8" s="92"/>
      <c r="E8" s="38">
        <v>35</v>
      </c>
      <c r="F8" s="29">
        <v>18.5</v>
      </c>
      <c r="G8" s="30">
        <v>5</v>
      </c>
      <c r="H8" s="31">
        <v>53.5</v>
      </c>
      <c r="I8" s="16"/>
    </row>
    <row r="9" spans="1:9" ht="15.75" x14ac:dyDescent="0.25">
      <c r="A9" s="51" t="s">
        <v>25</v>
      </c>
      <c r="B9" s="88" t="s">
        <v>26</v>
      </c>
      <c r="C9" s="88"/>
      <c r="D9" s="50"/>
      <c r="E9" s="52">
        <v>37.85</v>
      </c>
      <c r="F9" s="52">
        <v>17.55</v>
      </c>
      <c r="G9" s="52">
        <v>4.6081999999999992</v>
      </c>
      <c r="H9" s="50">
        <v>55.400000000000006</v>
      </c>
      <c r="I9" s="46">
        <f t="shared" ref="I9:I24" si="0">ROUND($I$32+0.5+(E9-$E$8)*((0.0009*I$33)-0.03)+(F9-$F$8)*(0.6)*($I$34), 2)</f>
        <v>14.48</v>
      </c>
    </row>
    <row r="10" spans="1:9" ht="15.75" x14ac:dyDescent="0.25">
      <c r="A10" s="51" t="s">
        <v>25</v>
      </c>
      <c r="B10" s="88" t="s">
        <v>27</v>
      </c>
      <c r="C10" s="88"/>
      <c r="D10" s="50"/>
      <c r="E10" s="52">
        <v>37</v>
      </c>
      <c r="F10" s="52">
        <v>17.899999999999999</v>
      </c>
      <c r="G10" s="52">
        <v>4.6666999999999996</v>
      </c>
      <c r="H10" s="50">
        <v>54.9</v>
      </c>
      <c r="I10" s="40">
        <f t="shared" si="0"/>
        <v>14.36</v>
      </c>
    </row>
    <row r="11" spans="1:9" ht="15.75" x14ac:dyDescent="0.25">
      <c r="A11" s="51" t="s">
        <v>25</v>
      </c>
      <c r="B11" s="88" t="s">
        <v>28</v>
      </c>
      <c r="C11" s="88"/>
      <c r="D11" s="50"/>
      <c r="E11" s="52">
        <v>37.1</v>
      </c>
      <c r="F11" s="52">
        <v>18.100000000000001</v>
      </c>
      <c r="G11" s="52">
        <v>4.6315999999999988</v>
      </c>
      <c r="H11" s="50">
        <v>55.2</v>
      </c>
      <c r="I11" s="40">
        <f t="shared" si="0"/>
        <v>14.46</v>
      </c>
    </row>
    <row r="12" spans="1:9" ht="15.75" x14ac:dyDescent="0.25">
      <c r="A12" s="51" t="s">
        <v>25</v>
      </c>
      <c r="B12" s="88" t="s">
        <v>29</v>
      </c>
      <c r="C12" s="88"/>
      <c r="D12" s="50"/>
      <c r="E12" s="52">
        <v>37.299999999999997</v>
      </c>
      <c r="F12" s="52">
        <v>17.8</v>
      </c>
      <c r="G12" s="52">
        <v>4.6433</v>
      </c>
      <c r="H12" s="50">
        <v>55.099999999999994</v>
      </c>
      <c r="I12" s="40">
        <f t="shared" si="0"/>
        <v>14.41</v>
      </c>
    </row>
    <row r="13" spans="1:9" ht="15.75" x14ac:dyDescent="0.25">
      <c r="A13" s="51" t="s">
        <v>25</v>
      </c>
      <c r="B13" s="88" t="s">
        <v>30</v>
      </c>
      <c r="C13" s="88"/>
      <c r="D13" s="50"/>
      <c r="E13" s="52">
        <v>38.299999999999997</v>
      </c>
      <c r="F13" s="52">
        <v>17.8</v>
      </c>
      <c r="G13" s="52">
        <v>4.5263</v>
      </c>
      <c r="H13" s="50">
        <v>56.099999999999994</v>
      </c>
      <c r="I13" s="40">
        <f t="shared" si="0"/>
        <v>14.7</v>
      </c>
    </row>
    <row r="14" spans="1:9" ht="15.75" x14ac:dyDescent="0.25">
      <c r="A14" s="51" t="s">
        <v>25</v>
      </c>
      <c r="B14" s="88" t="s">
        <v>31</v>
      </c>
      <c r="C14" s="88"/>
      <c r="D14" s="50"/>
      <c r="E14" s="52">
        <v>38.1</v>
      </c>
      <c r="F14" s="52">
        <v>17.399999999999999</v>
      </c>
      <c r="G14" s="52">
        <v>4.5964999999999998</v>
      </c>
      <c r="H14" s="50">
        <v>55.5</v>
      </c>
      <c r="I14" s="40">
        <f t="shared" si="0"/>
        <v>14.5</v>
      </c>
    </row>
    <row r="15" spans="1:9" ht="15.75" x14ac:dyDescent="0.25">
      <c r="A15" s="51" t="s">
        <v>25</v>
      </c>
      <c r="B15" s="88" t="s">
        <v>32</v>
      </c>
      <c r="C15" s="88"/>
      <c r="D15" s="50"/>
      <c r="E15" s="52">
        <v>38</v>
      </c>
      <c r="F15" s="52">
        <v>17.600000000000001</v>
      </c>
      <c r="G15" s="52">
        <v>4.5847999999999995</v>
      </c>
      <c r="H15" s="50">
        <v>55.6</v>
      </c>
      <c r="I15" s="40">
        <f t="shared" si="0"/>
        <v>14.54</v>
      </c>
    </row>
    <row r="16" spans="1:9" ht="15.75" x14ac:dyDescent="0.25">
      <c r="A16" s="51" t="s">
        <v>25</v>
      </c>
      <c r="B16" s="88" t="s">
        <v>33</v>
      </c>
      <c r="C16" s="88"/>
      <c r="D16" s="50"/>
      <c r="E16" s="52">
        <v>37.200000000000003</v>
      </c>
      <c r="F16" s="52">
        <v>18.100000000000001</v>
      </c>
      <c r="G16" s="52">
        <v>4.6198999999999986</v>
      </c>
      <c r="H16" s="50">
        <v>55.300000000000004</v>
      </c>
      <c r="I16" s="40">
        <f t="shared" si="0"/>
        <v>14.49</v>
      </c>
    </row>
    <row r="17" spans="1:9" ht="15.75" x14ac:dyDescent="0.25">
      <c r="A17" s="51" t="s">
        <v>25</v>
      </c>
      <c r="B17" s="88" t="s">
        <v>34</v>
      </c>
      <c r="C17" s="88"/>
      <c r="D17" s="50"/>
      <c r="E17" s="52">
        <v>37.200000000000003</v>
      </c>
      <c r="F17" s="52">
        <v>18</v>
      </c>
      <c r="G17" s="52">
        <v>4.6315999999999988</v>
      </c>
      <c r="H17" s="50">
        <v>55.2</v>
      </c>
      <c r="I17" s="40">
        <f t="shared" si="0"/>
        <v>14.45</v>
      </c>
    </row>
    <row r="18" spans="1:9" ht="15.75" x14ac:dyDescent="0.25">
      <c r="A18" s="51" t="s">
        <v>25</v>
      </c>
      <c r="B18" s="88" t="s">
        <v>35</v>
      </c>
      <c r="C18" s="88"/>
      <c r="D18" s="50"/>
      <c r="E18" s="52">
        <v>37.5</v>
      </c>
      <c r="F18" s="52">
        <v>17.7</v>
      </c>
      <c r="G18" s="52">
        <v>4.6315999999999988</v>
      </c>
      <c r="H18" s="50">
        <v>55.2</v>
      </c>
      <c r="I18" s="40">
        <f t="shared" si="0"/>
        <v>14.43</v>
      </c>
    </row>
    <row r="19" spans="1:9" ht="15.75" x14ac:dyDescent="0.25">
      <c r="A19" s="51" t="s">
        <v>25</v>
      </c>
      <c r="B19" s="88" t="s">
        <v>36</v>
      </c>
      <c r="C19" s="88"/>
      <c r="D19" s="50"/>
      <c r="E19" s="52">
        <v>37.049999999999997</v>
      </c>
      <c r="F19" s="52">
        <v>17.899999999999999</v>
      </c>
      <c r="G19" s="52">
        <v>4.6608499999999999</v>
      </c>
      <c r="H19" s="50">
        <v>54.949999999999996</v>
      </c>
      <c r="I19" s="40">
        <f t="shared" si="0"/>
        <v>14.38</v>
      </c>
    </row>
    <row r="20" spans="1:9" ht="15.75" x14ac:dyDescent="0.25">
      <c r="A20" s="51" t="s">
        <v>25</v>
      </c>
      <c r="B20" s="88" t="s">
        <v>37</v>
      </c>
      <c r="C20" s="88"/>
      <c r="D20" s="50"/>
      <c r="E20" s="52">
        <v>37.5</v>
      </c>
      <c r="F20" s="52">
        <v>17.8</v>
      </c>
      <c r="G20" s="52">
        <v>4.6198999999999995</v>
      </c>
      <c r="H20" s="50">
        <v>55.3</v>
      </c>
      <c r="I20" s="40">
        <f t="shared" si="0"/>
        <v>14.47</v>
      </c>
    </row>
    <row r="21" spans="1:9" ht="15.75" x14ac:dyDescent="0.25">
      <c r="A21" s="51" t="s">
        <v>25</v>
      </c>
      <c r="B21" s="88" t="s">
        <v>38</v>
      </c>
      <c r="C21" s="88"/>
      <c r="D21" s="50"/>
      <c r="E21" s="52">
        <v>37.6</v>
      </c>
      <c r="F21" s="52">
        <v>17.7</v>
      </c>
      <c r="G21" s="52">
        <v>4.6198999999999995</v>
      </c>
      <c r="H21" s="50">
        <v>55.3</v>
      </c>
      <c r="I21" s="40">
        <f t="shared" si="0"/>
        <v>14.46</v>
      </c>
    </row>
    <row r="22" spans="1:9" ht="15.75" x14ac:dyDescent="0.25">
      <c r="A22" s="51" t="s">
        <v>25</v>
      </c>
      <c r="B22" s="88" t="s">
        <v>39</v>
      </c>
      <c r="C22" s="88"/>
      <c r="D22" s="50"/>
      <c r="E22" s="52">
        <v>36.5</v>
      </c>
      <c r="F22" s="52">
        <v>18.2</v>
      </c>
      <c r="G22" s="52">
        <v>4.6900999999999993</v>
      </c>
      <c r="H22" s="50">
        <v>54.7</v>
      </c>
      <c r="I22" s="40">
        <f t="shared" si="0"/>
        <v>14.32</v>
      </c>
    </row>
    <row r="23" spans="1:9" ht="15.75" x14ac:dyDescent="0.25">
      <c r="A23" s="51" t="s">
        <v>25</v>
      </c>
      <c r="B23" s="88" t="s">
        <v>40</v>
      </c>
      <c r="C23" s="88"/>
      <c r="D23" s="50"/>
      <c r="E23" s="52">
        <v>38.200000000000003</v>
      </c>
      <c r="F23" s="52">
        <v>18</v>
      </c>
      <c r="G23" s="52">
        <v>4.5145999999999988</v>
      </c>
      <c r="H23" s="50">
        <v>56.2</v>
      </c>
      <c r="I23" s="40">
        <f t="shared" si="0"/>
        <v>14.74</v>
      </c>
    </row>
    <row r="24" spans="1:9" ht="15.75" x14ac:dyDescent="0.25">
      <c r="A24" s="51" t="s">
        <v>25</v>
      </c>
      <c r="B24" s="88" t="s">
        <v>41</v>
      </c>
      <c r="C24" s="88"/>
      <c r="D24" s="50"/>
      <c r="E24" s="52">
        <v>37.799999999999997</v>
      </c>
      <c r="F24" s="52">
        <v>17.8</v>
      </c>
      <c r="G24" s="52">
        <v>4.5848000000000004</v>
      </c>
      <c r="H24" s="50">
        <v>55.599999999999994</v>
      </c>
      <c r="I24" s="40">
        <f t="shared" si="0"/>
        <v>14.55</v>
      </c>
    </row>
    <row r="25" spans="1:9" ht="23.25" customHeight="1" thickBot="1" x14ac:dyDescent="0.25">
      <c r="A25" s="32"/>
      <c r="B25" s="33"/>
      <c r="C25" s="33"/>
      <c r="D25" s="33"/>
      <c r="E25" s="33"/>
      <c r="F25" s="33"/>
      <c r="G25" s="33"/>
      <c r="H25" s="33"/>
      <c r="I25" s="34"/>
    </row>
    <row r="26" spans="1:9" ht="17.25" x14ac:dyDescent="0.25">
      <c r="A26" s="17" t="s">
        <v>12</v>
      </c>
      <c r="B26" s="18"/>
      <c r="C26" s="19"/>
      <c r="D26" s="19"/>
      <c r="E26" s="19">
        <f>AVERAGE(E9:E24)</f>
        <v>37.512500000000003</v>
      </c>
      <c r="F26" s="19">
        <f>AVERAGE(F9:F24)</f>
        <v>17.834374999999998</v>
      </c>
      <c r="G26" s="19">
        <f>AVERAGE(G9:G24)</f>
        <v>4.6144156250000004</v>
      </c>
      <c r="H26" s="19">
        <f>AVERAGE(H9:H24)</f>
        <v>55.346875000000004</v>
      </c>
      <c r="I26" s="41">
        <f>AVERAGE(I9:I24)</f>
        <v>14.483750000000001</v>
      </c>
    </row>
    <row r="27" spans="1:9" ht="17.25" x14ac:dyDescent="0.25">
      <c r="A27" s="20" t="s">
        <v>13</v>
      </c>
      <c r="B27" s="21"/>
      <c r="C27" s="22"/>
      <c r="D27" s="22"/>
      <c r="E27" s="53">
        <f>STDEV(E9:E24)</f>
        <v>0.50282535072660495</v>
      </c>
      <c r="F27" s="53">
        <f>STDEV(F9:F24)</f>
        <v>0.21657850770563558</v>
      </c>
      <c r="G27" s="53">
        <f>STDEV(G9:G24)</f>
        <v>4.6382236969016451E-2</v>
      </c>
      <c r="H27" s="53">
        <f>STDEV(H9:H24)</f>
        <v>0.39642937580355941</v>
      </c>
      <c r="I27" s="42">
        <f>STDEV(I9:I24)</f>
        <v>0.11074746046749775</v>
      </c>
    </row>
    <row r="28" spans="1:9" ht="17.25" x14ac:dyDescent="0.25">
      <c r="A28" s="23" t="s">
        <v>14</v>
      </c>
      <c r="B28" s="24"/>
      <c r="C28" s="25"/>
      <c r="D28" s="25"/>
      <c r="E28" s="25">
        <f>MAX(E9:E24)</f>
        <v>38.299999999999997</v>
      </c>
      <c r="F28" s="25">
        <f>MAX(F9:F24)</f>
        <v>18.2</v>
      </c>
      <c r="G28" s="25">
        <f>MAX(G9:G24)</f>
        <v>4.6900999999999993</v>
      </c>
      <c r="H28" s="25">
        <f>MAX(H9:H24)</f>
        <v>56.2</v>
      </c>
      <c r="I28" s="43">
        <f>MAX(I9:I24)</f>
        <v>14.74</v>
      </c>
    </row>
    <row r="29" spans="1:9" ht="18" thickBot="1" x14ac:dyDescent="0.3">
      <c r="A29" s="26" t="s">
        <v>15</v>
      </c>
      <c r="B29" s="27"/>
      <c r="C29" s="28"/>
      <c r="D29" s="28"/>
      <c r="E29" s="28">
        <f>MIN(E9:E24)</f>
        <v>36.5</v>
      </c>
      <c r="F29" s="28">
        <f>MIN(F9:F24)</f>
        <v>17.399999999999999</v>
      </c>
      <c r="G29" s="28">
        <f>MIN(G9:G24)</f>
        <v>4.5145999999999988</v>
      </c>
      <c r="H29" s="28">
        <f>MIN(H9:H24)</f>
        <v>54.7</v>
      </c>
      <c r="I29" s="44">
        <f>MIN(I9:I24)</f>
        <v>14.32</v>
      </c>
    </row>
    <row r="30" spans="1:9" ht="15.75" thickBot="1" x14ac:dyDescent="0.3">
      <c r="A30" s="82" t="s">
        <v>9</v>
      </c>
      <c r="B30" s="83"/>
      <c r="C30" s="83"/>
      <c r="D30" s="83"/>
      <c r="E30" s="83"/>
      <c r="F30" s="84"/>
      <c r="G30" s="68"/>
      <c r="H30" s="69"/>
      <c r="I30" s="70"/>
    </row>
    <row r="31" spans="1:9" ht="16.5" customHeight="1" thickBot="1" x14ac:dyDescent="0.3">
      <c r="A31" s="85" t="s">
        <v>23</v>
      </c>
      <c r="B31" s="86"/>
      <c r="C31" s="86"/>
      <c r="D31" s="86"/>
      <c r="E31" s="86"/>
      <c r="F31" s="87"/>
      <c r="G31" s="37" t="s">
        <v>18</v>
      </c>
      <c r="H31" s="35"/>
      <c r="I31" s="36"/>
    </row>
    <row r="32" spans="1:9" ht="33" customHeight="1" thickTop="1" x14ac:dyDescent="0.2">
      <c r="A32" s="74" t="s">
        <v>10</v>
      </c>
      <c r="B32" s="75"/>
      <c r="C32" s="75"/>
      <c r="D32" s="75"/>
      <c r="E32" s="75"/>
      <c r="F32" s="76"/>
      <c r="G32" s="72" t="s">
        <v>19</v>
      </c>
      <c r="H32" s="72"/>
      <c r="I32" s="39">
        <v>13.5</v>
      </c>
    </row>
    <row r="33" spans="1:9" ht="33.75" customHeight="1" x14ac:dyDescent="0.2">
      <c r="A33" s="74" t="s">
        <v>11</v>
      </c>
      <c r="B33" s="77"/>
      <c r="C33" s="77"/>
      <c r="D33" s="77"/>
      <c r="E33" s="77"/>
      <c r="F33" s="78"/>
      <c r="G33" s="73" t="s">
        <v>20</v>
      </c>
      <c r="H33" s="73"/>
      <c r="I33" s="47">
        <v>348</v>
      </c>
    </row>
    <row r="34" spans="1:9" ht="20.25" customHeight="1" x14ac:dyDescent="0.2">
      <c r="A34" s="79" t="s">
        <v>24</v>
      </c>
      <c r="B34" s="80"/>
      <c r="C34" s="80"/>
      <c r="D34" s="80"/>
      <c r="E34" s="80"/>
      <c r="F34" s="81"/>
      <c r="G34" s="73" t="s">
        <v>21</v>
      </c>
      <c r="H34" s="73"/>
      <c r="I34" s="49">
        <v>0.57030000000000003</v>
      </c>
    </row>
    <row r="35" spans="1:9" ht="13.5" thickBot="1" x14ac:dyDescent="0.25">
      <c r="A35" s="65"/>
      <c r="B35" s="66"/>
      <c r="C35" s="66"/>
      <c r="D35" s="66"/>
      <c r="E35" s="66"/>
      <c r="F35" s="67"/>
      <c r="G35" s="71" t="s">
        <v>22</v>
      </c>
      <c r="H35" s="71"/>
      <c r="I35" s="48">
        <v>0.115</v>
      </c>
    </row>
  </sheetData>
  <mergeCells count="33">
    <mergeCell ref="B7:C7"/>
    <mergeCell ref="B19:C19"/>
    <mergeCell ref="B20:C20"/>
    <mergeCell ref="B21:C21"/>
    <mergeCell ref="B22:C22"/>
    <mergeCell ref="C8:D8"/>
    <mergeCell ref="B9:C9"/>
    <mergeCell ref="B10:C10"/>
    <mergeCell ref="B11:C11"/>
    <mergeCell ref="B12:C12"/>
    <mergeCell ref="B24:C24"/>
    <mergeCell ref="B13:C13"/>
    <mergeCell ref="B14:C14"/>
    <mergeCell ref="B15:C15"/>
    <mergeCell ref="B16:C16"/>
    <mergeCell ref="B17:C17"/>
    <mergeCell ref="B18:C18"/>
    <mergeCell ref="D3:I3"/>
    <mergeCell ref="C1:I1"/>
    <mergeCell ref="C2:I2"/>
    <mergeCell ref="C4:I4"/>
    <mergeCell ref="A35:F35"/>
    <mergeCell ref="G30:I30"/>
    <mergeCell ref="G35:H35"/>
    <mergeCell ref="G32:H32"/>
    <mergeCell ref="G33:H33"/>
    <mergeCell ref="G34:H34"/>
    <mergeCell ref="A32:F32"/>
    <mergeCell ref="A33:F33"/>
    <mergeCell ref="A34:F34"/>
    <mergeCell ref="A30:F30"/>
    <mergeCell ref="A31:F31"/>
    <mergeCell ref="B23:C23"/>
  </mergeCells>
  <phoneticPr fontId="0" type="noConversion"/>
  <conditionalFormatting sqref="E9:E24">
    <cfRule type="cellIs" dxfId="3" priority="2" stopIfTrue="1" operator="equal">
      <formula>$E$28</formula>
    </cfRule>
  </conditionalFormatting>
  <conditionalFormatting sqref="F9:F24">
    <cfRule type="cellIs" dxfId="2" priority="3" stopIfTrue="1" operator="equal">
      <formula>$F$28</formula>
    </cfRule>
  </conditionalFormatting>
  <conditionalFormatting sqref="H9:H24">
    <cfRule type="cellIs" dxfId="1" priority="4" stopIfTrue="1" operator="equal">
      <formula>$H$28</formula>
    </cfRule>
  </conditionalFormatting>
  <conditionalFormatting sqref="I9:I24">
    <cfRule type="cellIs" dxfId="0" priority="5" stopIfTrue="1" operator="equal">
      <formula>$I$28</formula>
    </cfRule>
  </conditionalFormatting>
  <printOptions horizontalCentered="1" verticalCentered="1"/>
  <pageMargins left="0" right="0" top="0" bottom="0" header="0.5" footer="0.5"/>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Results</vt:lpstr>
      <vt:lpstr>Sheet3</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2011-10-27T20:38:00Z</cp:lastPrinted>
  <dcterms:created xsi:type="dcterms:W3CDTF">1998-10-01T19:23:01Z</dcterms:created>
  <dcterms:modified xsi:type="dcterms:W3CDTF">2016-04-18T17:50:13Z</dcterms:modified>
</cp:coreProperties>
</file>