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10\"/>
    </mc:Choice>
  </mc:AlternateContent>
  <bookViews>
    <workbookView xWindow="1965" yWindow="2490" windowWidth="10290" windowHeight="4635"/>
  </bookViews>
  <sheets>
    <sheet name="Results" sheetId="2" r:id="rId1"/>
  </sheets>
  <definedNames>
    <definedName name="_xlnm.Print_Area" localSheetId="0">Results!$A$1:$I$45</definedName>
  </definedNames>
  <calcPr calcId="162913"/>
</workbook>
</file>

<file path=xl/calcChain.xml><?xml version="1.0" encoding="utf-8"?>
<calcChain xmlns="http://schemas.openxmlformats.org/spreadsheetml/2006/main">
  <c r="I25" i="2" l="1"/>
  <c r="I13" i="2"/>
  <c r="I28" i="2"/>
  <c r="I23" i="2"/>
  <c r="I32" i="2"/>
  <c r="I34" i="2"/>
  <c r="I24" i="2"/>
  <c r="I31" i="2"/>
  <c r="I27" i="2"/>
  <c r="I26" i="2"/>
  <c r="I21" i="2"/>
  <c r="I14" i="2"/>
  <c r="I11" i="2"/>
  <c r="I38" i="2" s="1"/>
  <c r="I18" i="2"/>
  <c r="I17" i="2"/>
  <c r="I19" i="2"/>
  <c r="I9" i="2"/>
  <c r="I36" i="2" s="1"/>
  <c r="I15" i="2"/>
  <c r="I22" i="2"/>
  <c r="I12" i="2"/>
  <c r="I20" i="2"/>
  <c r="I16" i="2"/>
  <c r="I29" i="2"/>
  <c r="I30" i="2"/>
  <c r="I10" i="2"/>
  <c r="D36" i="2"/>
  <c r="E36" i="2"/>
  <c r="F36" i="2"/>
  <c r="G36" i="2"/>
  <c r="H36" i="2"/>
  <c r="D37" i="2"/>
  <c r="E37" i="2"/>
  <c r="F37" i="2"/>
  <c r="G37" i="2"/>
  <c r="H37" i="2"/>
  <c r="D38" i="2"/>
  <c r="E38" i="2"/>
  <c r="F38" i="2"/>
  <c r="G38" i="2"/>
  <c r="H38" i="2"/>
  <c r="D39" i="2"/>
  <c r="E39" i="2"/>
  <c r="F39" i="2"/>
  <c r="G39" i="2"/>
  <c r="H39" i="2"/>
  <c r="C39" i="2"/>
  <c r="C38" i="2"/>
  <c r="C37" i="2"/>
  <c r="C36" i="2"/>
  <c r="I37" i="2" l="1"/>
  <c r="I39" i="2"/>
</calcChain>
</file>

<file path=xl/sharedStrings.xml><?xml version="1.0" encoding="utf-8"?>
<sst xmlns="http://schemas.openxmlformats.org/spreadsheetml/2006/main" count="80" uniqueCount="65">
  <si>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</si>
  <si>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</si>
  <si>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</si>
  <si>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</si>
  <si>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</si>
  <si>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</si>
  <si>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</si>
  <si>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</si>
  <si>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</si>
  <si>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</si>
  <si>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</si>
  <si>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</si>
  <si>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</si>
  <si>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</si>
  <si>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</si>
  <si>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</si>
  <si>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</si>
  <si>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</si>
  <si>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</si>
  <si>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</si>
  <si>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</si>
  <si>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</si>
  <si>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</si>
  <si>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</si>
  <si>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</si>
  <si>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</si>
  <si>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</si>
  <si>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</si>
  <si>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2010 Strip Plots</t>
  </si>
  <si>
    <t>Copyright © 1996-2010, Iowa Grain Quality Initiative, Iowa State University, Ames, Iowa. All rights reserved.</t>
  </si>
  <si>
    <t>Asgrow</t>
  </si>
  <si>
    <t>AG2031</t>
  </si>
  <si>
    <t>Channel</t>
  </si>
  <si>
    <t>1901R2</t>
  </si>
  <si>
    <t>Croplan</t>
  </si>
  <si>
    <t>RC260</t>
  </si>
  <si>
    <t>Curry Seed</t>
  </si>
  <si>
    <t>Dyna Gro</t>
  </si>
  <si>
    <t>36RY19</t>
  </si>
  <si>
    <t>Fontanelle</t>
  </si>
  <si>
    <t>64N15</t>
  </si>
  <si>
    <t>LG Seeds</t>
  </si>
  <si>
    <t>C2699RR</t>
  </si>
  <si>
    <t>Pioneer</t>
  </si>
  <si>
    <t>92M61</t>
  </si>
  <si>
    <t>Renk</t>
  </si>
  <si>
    <t>RS204NRR</t>
  </si>
  <si>
    <t>Stine</t>
  </si>
  <si>
    <t>2420-4</t>
  </si>
  <si>
    <t>AG2330</t>
  </si>
  <si>
    <t>2300R2</t>
  </si>
  <si>
    <t>RC2068</t>
  </si>
  <si>
    <t>31RY20</t>
  </si>
  <si>
    <t>64R20</t>
  </si>
  <si>
    <t>C2175R2</t>
  </si>
  <si>
    <t>92X51</t>
  </si>
  <si>
    <t>RS210NR2</t>
  </si>
  <si>
    <t>1932-4</t>
  </si>
  <si>
    <t>AG2430</t>
  </si>
  <si>
    <t>RC2257</t>
  </si>
  <si>
    <t>C2465R2</t>
  </si>
  <si>
    <t>23RA22</t>
  </si>
  <si>
    <t>ILCC Soybeans</t>
  </si>
  <si>
    <t>AG2002</t>
  </si>
  <si>
    <t>There was hail damage on 6/26/10 and 7/11/2010.   The crop adjuster estimated a 36.2 percent loss on this field.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</si>
</sst>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3"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
      <b/>
      <sz val="9"/>
      <color indexed="10"/>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xf numFmtId="0" fontId="12" fillId="0" borderId="0"/>
  </cellStyleXfs>
  <cellXfs count="104">
    <xf numFmtId="0" fontId="0" fillId="0" borderId="0" xfId="0"/>
    <xf numFmtId="0" fontId="0" fillId="0" borderId="0" xfId="1" applyFont="1" applyBorder="1"/>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2" borderId="6" xfId="1" applyFont="1" applyFill="1" applyBorder="1"/>
    <xf numFmtId="0" fontId="0" fillId="2" borderId="7" xfId="1" applyFont="1" applyFill="1" applyBorder="1"/>
    <xf numFmtId="0" fontId="1" fillId="3" borderId="8" xfId="1" applyFont="1" applyFill="1" applyBorder="1" applyAlignment="1">
      <alignment horizontal="center"/>
    </xf>
    <xf numFmtId="0" fontId="1" fillId="3" borderId="9" xfId="1" applyFont="1" applyFill="1" applyBorder="1" applyAlignment="1">
      <alignment horizontal="center"/>
    </xf>
    <xf numFmtId="0" fontId="1" fillId="3" borderId="9" xfId="1" applyFont="1" applyFill="1" applyBorder="1" applyAlignment="1">
      <alignment horizontal="center" vertical="center" wrapText="1"/>
    </xf>
    <xf numFmtId="0" fontId="1" fillId="3" borderId="10"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11" xfId="1" applyFont="1" applyFill="1" applyBorder="1"/>
    <xf numFmtId="0" fontId="1" fillId="3" borderId="12" xfId="1" applyFont="1" applyFill="1" applyBorder="1" applyAlignment="1">
      <alignment horizontal="centerContinuous"/>
    </xf>
    <xf numFmtId="0" fontId="1" fillId="3" borderId="13" xfId="1" applyFont="1" applyFill="1" applyBorder="1" applyAlignment="1">
      <alignment horizontal="centerContinuous"/>
    </xf>
    <xf numFmtId="175" fontId="0" fillId="3" borderId="14" xfId="1" applyNumberFormat="1" applyFont="1" applyFill="1" applyBorder="1" applyAlignment="1">
      <alignment horizontal="center"/>
    </xf>
    <xf numFmtId="0" fontId="1" fillId="3" borderId="15" xfId="1" applyFont="1" applyFill="1" applyBorder="1" applyAlignment="1">
      <alignment horizontal="centerContinuous"/>
    </xf>
    <xf numFmtId="0" fontId="1" fillId="3" borderId="16" xfId="1" applyFont="1" applyFill="1" applyBorder="1" applyAlignment="1">
      <alignment horizontal="centerContinuous"/>
    </xf>
    <xf numFmtId="175" fontId="0" fillId="3" borderId="17" xfId="1" applyNumberFormat="1" applyFont="1" applyFill="1" applyBorder="1" applyAlignment="1">
      <alignment horizontal="center"/>
    </xf>
    <xf numFmtId="0" fontId="1" fillId="4" borderId="15" xfId="1" applyFont="1" applyFill="1" applyBorder="1" applyAlignment="1">
      <alignment horizontal="centerContinuous"/>
    </xf>
    <xf numFmtId="0" fontId="1" fillId="4" borderId="16" xfId="1" applyFont="1" applyFill="1" applyBorder="1" applyAlignment="1">
      <alignment horizontal="centerContinuous"/>
    </xf>
    <xf numFmtId="175" fontId="0" fillId="4" borderId="17" xfId="1" applyNumberFormat="1" applyFont="1" applyFill="1" applyBorder="1" applyAlignment="1">
      <alignment horizontal="center"/>
    </xf>
    <xf numFmtId="0" fontId="1" fillId="3" borderId="18" xfId="1" applyFont="1" applyFill="1" applyBorder="1" applyAlignment="1">
      <alignment horizontal="centerContinuous"/>
    </xf>
    <xf numFmtId="0" fontId="1" fillId="3" borderId="19" xfId="1" applyFont="1" applyFill="1" applyBorder="1" applyAlignment="1">
      <alignment horizontal="centerContinuous"/>
    </xf>
    <xf numFmtId="175" fontId="0" fillId="3" borderId="20" xfId="1" applyNumberFormat="1" applyFont="1" applyFill="1" applyBorder="1" applyAlignment="1">
      <alignment horizontal="center"/>
    </xf>
    <xf numFmtId="0" fontId="1" fillId="3" borderId="0" xfId="1" applyFont="1" applyFill="1" applyBorder="1" applyAlignment="1">
      <alignment horizontal="centerContinuous"/>
    </xf>
    <xf numFmtId="175" fontId="1" fillId="3" borderId="0" xfId="1" applyNumberFormat="1" applyFont="1" applyFill="1" applyBorder="1" applyAlignment="1">
      <alignment horizontal="center"/>
    </xf>
    <xf numFmtId="175" fontId="1" fillId="3" borderId="11" xfId="1" applyNumberFormat="1" applyFont="1" applyFill="1" applyBorder="1" applyAlignment="1">
      <alignment horizontal="center"/>
    </xf>
    <xf numFmtId="0" fontId="0" fillId="2" borderId="4" xfId="1" applyFont="1" applyFill="1" applyBorder="1"/>
    <xf numFmtId="0" fontId="0" fillId="2" borderId="5" xfId="1" applyFont="1" applyFill="1" applyBorder="1"/>
    <xf numFmtId="0" fontId="0" fillId="2" borderId="21" xfId="1" applyFont="1" applyFill="1" applyBorder="1"/>
    <xf numFmtId="165" fontId="6" fillId="5" borderId="17" xfId="1" applyNumberFormat="1" applyFont="1" applyFill="1" applyBorder="1" applyAlignment="1">
      <alignment horizontal="center"/>
    </xf>
    <xf numFmtId="175" fontId="0" fillId="5" borderId="22" xfId="1" applyNumberFormat="1" applyFont="1" applyFill="1" applyBorder="1" applyAlignment="1">
      <alignment horizontal="center"/>
    </xf>
    <xf numFmtId="175" fontId="0" fillId="0" borderId="22" xfId="1" applyNumberFormat="1" applyFont="1" applyBorder="1" applyAlignment="1">
      <alignment horizontal="center"/>
    </xf>
    <xf numFmtId="165" fontId="0" fillId="3" borderId="14" xfId="1" applyNumberFormat="1" applyFont="1" applyFill="1" applyBorder="1" applyAlignment="1">
      <alignment horizontal="center"/>
    </xf>
    <xf numFmtId="165" fontId="0" fillId="3" borderId="17" xfId="1" applyNumberFormat="1" applyFont="1" applyFill="1" applyBorder="1" applyAlignment="1">
      <alignment horizontal="center"/>
    </xf>
    <xf numFmtId="165" fontId="0" fillId="4" borderId="17" xfId="1" applyNumberFormat="1" applyFont="1" applyFill="1" applyBorder="1" applyAlignment="1">
      <alignment horizontal="center"/>
    </xf>
    <xf numFmtId="165" fontId="0" fillId="3" borderId="20" xfId="1" applyNumberFormat="1" applyFont="1" applyFill="1" applyBorder="1" applyAlignment="1">
      <alignment horizontal="center"/>
    </xf>
    <xf numFmtId="2" fontId="0" fillId="0" borderId="11" xfId="1" applyNumberFormat="1" applyFont="1" applyBorder="1" applyAlignment="1">
      <alignment horizontal="center"/>
    </xf>
    <xf numFmtId="175" fontId="1" fillId="3" borderId="3" xfId="1" applyNumberFormat="1" applyFont="1" applyFill="1" applyBorder="1" applyAlignment="1">
      <alignment horizontal="center"/>
    </xf>
    <xf numFmtId="0" fontId="4" fillId="0" borderId="3" xfId="1" applyFont="1" applyBorder="1" applyAlignment="1">
      <alignment horizontal="left"/>
    </xf>
    <xf numFmtId="2" fontId="0" fillId="0" borderId="11" xfId="1" applyNumberFormat="1" applyFont="1" applyFill="1" applyBorder="1" applyAlignment="1">
      <alignment horizontal="center" vertical="center"/>
    </xf>
    <xf numFmtId="170" fontId="0" fillId="0" borderId="21" xfId="1" applyNumberFormat="1" applyFont="1" applyFill="1" applyBorder="1" applyAlignment="1">
      <alignment horizontal="center"/>
    </xf>
    <xf numFmtId="2" fontId="0" fillId="0" borderId="11" xfId="1" applyNumberFormat="1" applyFont="1" applyBorder="1" applyAlignment="1">
      <alignment horizontal="center" vertical="center"/>
    </xf>
    <xf numFmtId="0" fontId="0" fillId="0" borderId="17" xfId="1" applyFont="1" applyBorder="1"/>
    <xf numFmtId="175" fontId="0" fillId="0" borderId="17" xfId="1" applyNumberFormat="1" applyFont="1" applyBorder="1" applyAlignment="1">
      <alignment horizontal="center"/>
    </xf>
    <xf numFmtId="175" fontId="0" fillId="5" borderId="23" xfId="1" applyNumberFormat="1" applyFont="1" applyFill="1" applyBorder="1" applyAlignment="1">
      <alignment horizontal="center"/>
    </xf>
    <xf numFmtId="0" fontId="0" fillId="0" borderId="24" xfId="1" applyNumberFormat="1" applyFont="1" applyFill="1" applyBorder="1"/>
    <xf numFmtId="165" fontId="6" fillId="5" borderId="25" xfId="1" applyNumberFormat="1" applyFont="1" applyFill="1" applyBorder="1" applyAlignment="1">
      <alignment horizontal="center"/>
    </xf>
    <xf numFmtId="165" fontId="6" fillId="5" borderId="26" xfId="1" applyNumberFormat="1" applyFont="1" applyFill="1" applyBorder="1" applyAlignment="1">
      <alignment horizontal="center"/>
    </xf>
    <xf numFmtId="0" fontId="0" fillId="0" borderId="17" xfId="1" applyFont="1" applyBorder="1" applyAlignment="1">
      <alignment horizontal="left"/>
    </xf>
    <xf numFmtId="0" fontId="0" fillId="0" borderId="27" xfId="1" applyNumberFormat="1" applyFont="1" applyFill="1" applyBorder="1" applyAlignment="1">
      <alignment horizontal="left"/>
    </xf>
    <xf numFmtId="2" fontId="0" fillId="0" borderId="0" xfId="1" applyNumberFormat="1" applyFont="1"/>
    <xf numFmtId="0" fontId="2" fillId="0" borderId="1" xfId="1" applyFont="1" applyBorder="1" applyAlignment="1">
      <alignment horizontal="left"/>
    </xf>
    <xf numFmtId="0" fontId="2" fillId="0" borderId="2" xfId="1" applyFont="1" applyBorder="1" applyAlignment="1">
      <alignment horizontal="left"/>
    </xf>
    <xf numFmtId="0" fontId="2" fillId="0" borderId="37" xfId="1" applyFont="1" applyBorder="1" applyAlignment="1">
      <alignment horizontal="left"/>
    </xf>
    <xf numFmtId="0" fontId="0" fillId="0" borderId="3" xfId="1" applyFont="1" applyBorder="1" applyAlignment="1">
      <alignment horizontal="right" vertical="center"/>
    </xf>
    <xf numFmtId="0" fontId="0" fillId="0" borderId="0" xfId="1" applyFont="1" applyBorder="1" applyAlignment="1">
      <alignment horizontal="right" vertical="center"/>
    </xf>
    <xf numFmtId="0" fontId="7" fillId="0" borderId="3" xfId="1" applyFont="1" applyBorder="1" applyAlignment="1">
      <alignment horizontal="left"/>
    </xf>
    <xf numFmtId="0" fontId="7" fillId="0" borderId="0" xfId="1" applyFont="1" applyBorder="1" applyAlignment="1">
      <alignment horizontal="left"/>
    </xf>
    <xf numFmtId="0" fontId="7" fillId="0" borderId="11" xfId="1" applyFont="1" applyBorder="1" applyAlignment="1">
      <alignment horizontal="left"/>
    </xf>
    <xf numFmtId="0" fontId="1" fillId="0" borderId="6" xfId="1" applyFont="1" applyBorder="1" applyAlignment="1" applyProtection="1">
      <alignment horizontal="left"/>
    </xf>
    <xf numFmtId="0" fontId="1" fillId="0" borderId="7" xfId="1" applyFont="1" applyBorder="1" applyAlignment="1" applyProtection="1">
      <alignment horizontal="left"/>
    </xf>
    <xf numFmtId="0" fontId="1" fillId="0" borderId="38" xfId="1" applyFont="1" applyBorder="1" applyAlignment="1" applyProtection="1">
      <alignment horizontal="left"/>
    </xf>
    <xf numFmtId="0" fontId="0" fillId="3" borderId="12" xfId="1" applyFont="1" applyFill="1" applyBorder="1" applyAlignment="1">
      <alignment horizontal="center"/>
    </xf>
    <xf numFmtId="0" fontId="0" fillId="3" borderId="39" xfId="1" applyFont="1" applyFill="1" applyBorder="1" applyAlignment="1">
      <alignment horizontal="center"/>
    </xf>
    <xf numFmtId="0" fontId="0" fillId="3" borderId="40" xfId="1" applyFont="1" applyFill="1" applyBorder="1" applyAlignment="1">
      <alignment horizontal="center"/>
    </xf>
    <xf numFmtId="0" fontId="10" fillId="0" borderId="41" xfId="1" applyFont="1" applyBorder="1" applyAlignment="1">
      <alignment horizontal="left"/>
    </xf>
    <xf numFmtId="0" fontId="10" fillId="0" borderId="42" xfId="1" applyFont="1" applyBorder="1" applyAlignment="1">
      <alignment horizontal="left"/>
    </xf>
    <xf numFmtId="0" fontId="10" fillId="0" borderId="43" xfId="1" applyFont="1" applyBorder="1" applyAlignment="1">
      <alignment horizontal="left"/>
    </xf>
    <xf numFmtId="0" fontId="7" fillId="0" borderId="1" xfId="1" applyFont="1" applyBorder="1" applyAlignment="1">
      <alignment horizontal="left"/>
    </xf>
    <xf numFmtId="0" fontId="7" fillId="0" borderId="2" xfId="1" applyFont="1" applyBorder="1" applyAlignment="1">
      <alignment horizontal="left"/>
    </xf>
    <xf numFmtId="0" fontId="7" fillId="0" borderId="37" xfId="1" applyFont="1" applyBorder="1" applyAlignment="1">
      <alignment horizontal="left"/>
    </xf>
    <xf numFmtId="0" fontId="3" fillId="0" borderId="3" xfId="1" applyFont="1" applyBorder="1" applyAlignment="1">
      <alignment horizontal="left"/>
    </xf>
    <xf numFmtId="0" fontId="3" fillId="0" borderId="0" xfId="1" applyFont="1" applyBorder="1" applyAlignment="1">
      <alignment horizontal="left"/>
    </xf>
    <xf numFmtId="0" fontId="3" fillId="0" borderId="11" xfId="1" applyFont="1" applyBorder="1" applyAlignment="1">
      <alignment horizontal="left"/>
    </xf>
    <xf numFmtId="0" fontId="4" fillId="0" borderId="0" xfId="1" applyFont="1" applyBorder="1" applyAlignment="1">
      <alignment horizontal="left"/>
    </xf>
    <xf numFmtId="0" fontId="4" fillId="0" borderId="11" xfId="1" applyFont="1" applyBorder="1" applyAlignment="1">
      <alignment horizontal="left"/>
    </xf>
    <xf numFmtId="0" fontId="5" fillId="0" borderId="3" xfId="1" applyFont="1" applyBorder="1" applyAlignment="1">
      <alignment horizontal="left"/>
    </xf>
    <xf numFmtId="0" fontId="5" fillId="0" borderId="0" xfId="1" applyFont="1" applyBorder="1" applyAlignment="1">
      <alignment horizontal="left"/>
    </xf>
    <xf numFmtId="0" fontId="5" fillId="0" borderId="11" xfId="1" applyFont="1" applyBorder="1" applyAlignment="1">
      <alignment horizontal="left"/>
    </xf>
    <xf numFmtId="0" fontId="0" fillId="0" borderId="4" xfId="1" applyFont="1" applyBorder="1" applyAlignment="1">
      <alignment horizontal="right"/>
    </xf>
    <xf numFmtId="0" fontId="0" fillId="0" borderId="5" xfId="1" applyFont="1" applyBorder="1" applyAlignment="1">
      <alignment horizontal="right"/>
    </xf>
    <xf numFmtId="0" fontId="1" fillId="3" borderId="28" xfId="1" applyFont="1" applyFill="1" applyBorder="1" applyAlignment="1">
      <alignment horizontal="center"/>
    </xf>
    <xf numFmtId="0" fontId="1" fillId="3" borderId="29" xfId="1" applyFont="1" applyFill="1" applyBorder="1" applyAlignment="1">
      <alignment horizontal="center"/>
    </xf>
    <xf numFmtId="0" fontId="0" fillId="3" borderId="30" xfId="1" applyFont="1" applyFill="1" applyBorder="1" applyAlignment="1">
      <alignment horizontal="left"/>
    </xf>
    <xf numFmtId="0" fontId="0" fillId="3" borderId="31" xfId="1" applyFont="1" applyFill="1" applyBorder="1" applyAlignment="1">
      <alignment horizontal="left"/>
    </xf>
    <xf numFmtId="0" fontId="0" fillId="3" borderId="32" xfId="1" applyFont="1" applyFill="1" applyBorder="1" applyAlignment="1">
      <alignment horizontal="left"/>
    </xf>
    <xf numFmtId="0" fontId="7" fillId="0" borderId="3" xfId="1" applyFont="1" applyBorder="1" applyAlignment="1">
      <alignment horizontal="left" vertical="top" wrapText="1"/>
    </xf>
    <xf numFmtId="0" fontId="3" fillId="0" borderId="0" xfId="1" applyFont="1" applyBorder="1" applyAlignment="1">
      <alignment horizontal="left" vertical="top" wrapText="1"/>
    </xf>
    <xf numFmtId="0" fontId="3" fillId="0" borderId="11" xfId="1" applyFont="1" applyBorder="1" applyAlignment="1">
      <alignment horizontal="left" vertical="top" wrapText="1"/>
    </xf>
    <xf numFmtId="0" fontId="7" fillId="0" borderId="0" xfId="1" applyFont="1" applyBorder="1" applyAlignment="1">
      <alignment horizontal="left" vertical="top" wrapText="1"/>
    </xf>
    <xf numFmtId="0" fontId="7" fillId="0" borderId="11" xfId="1" applyFont="1" applyBorder="1" applyAlignment="1">
      <alignment horizontal="left" vertical="top" wrapText="1"/>
    </xf>
    <xf numFmtId="0" fontId="9" fillId="0" borderId="4" xfId="1" applyFont="1" applyBorder="1" applyAlignment="1">
      <alignment horizontal="center" wrapText="1"/>
    </xf>
    <xf numFmtId="0" fontId="9" fillId="0" borderId="5" xfId="1" applyFont="1" applyBorder="1" applyAlignment="1">
      <alignment horizontal="center" wrapText="1"/>
    </xf>
    <xf numFmtId="0" fontId="9" fillId="0" borderId="21" xfId="1" applyFont="1" applyBorder="1" applyAlignment="1">
      <alignment horizontal="center" wrapText="1"/>
    </xf>
    <xf numFmtId="0" fontId="0" fillId="0" borderId="28" xfId="1" applyFont="1" applyBorder="1" applyAlignment="1">
      <alignment horizontal="right"/>
    </xf>
    <xf numFmtId="0" fontId="0" fillId="0" borderId="33" xfId="1" applyFont="1" applyBorder="1" applyAlignment="1">
      <alignment horizontal="right"/>
    </xf>
    <xf numFmtId="0" fontId="11" fillId="0" borderId="34" xfId="1" applyFont="1" applyBorder="1" applyAlignment="1">
      <alignment horizontal="center" wrapText="1"/>
    </xf>
    <xf numFmtId="0" fontId="11" fillId="0" borderId="35" xfId="1" applyFont="1" applyBorder="1" applyAlignment="1">
      <alignment horizontal="center" wrapText="1"/>
    </xf>
    <xf numFmtId="0" fontId="11" fillId="0" borderId="36" xfId="1" applyFont="1" applyBorder="1" applyAlignment="1">
      <alignment horizontal="center" wrapText="1"/>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666750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1</xdr:col>
      <xdr:colOff>990600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47900"/>
          <a:ext cx="2181225"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333375</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5144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200025</xdr:colOff>
      <xdr:row>6</xdr:row>
      <xdr:rowOff>0</xdr:rowOff>
    </xdr:to>
    <xdr:pic>
      <xdr:nvPicPr>
        <xdr:cNvPr id="1028"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151447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0</xdr:colOff>
      <xdr:row>6</xdr:row>
      <xdr:rowOff>0</xdr:rowOff>
    </xdr:to>
    <xdr:pic>
      <xdr:nvPicPr>
        <xdr:cNvPr id="1029" name="Picture 5"/>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5350" y="1514475"/>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34</xdr:row>
      <xdr:rowOff>9525</xdr:rowOff>
    </xdr:from>
    <xdr:to>
      <xdr:col>2</xdr:col>
      <xdr:colOff>333375</xdr:colOff>
      <xdr:row>35</xdr:row>
      <xdr:rowOff>0</xdr:rowOff>
    </xdr:to>
    <xdr:pic>
      <xdr:nvPicPr>
        <xdr:cNvPr id="1030" name="Picture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7437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34</xdr:row>
      <xdr:rowOff>9525</xdr:rowOff>
    </xdr:from>
    <xdr:to>
      <xdr:col>5</xdr:col>
      <xdr:colOff>200025</xdr:colOff>
      <xdr:row>35</xdr:row>
      <xdr:rowOff>0</xdr:rowOff>
    </xdr:to>
    <xdr:pic>
      <xdr:nvPicPr>
        <xdr:cNvPr id="1031"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495550" y="674370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34</xdr:row>
      <xdr:rowOff>9525</xdr:rowOff>
    </xdr:from>
    <xdr:to>
      <xdr:col>9</xdr:col>
      <xdr:colOff>0</xdr:colOff>
      <xdr:row>35</xdr:row>
      <xdr:rowOff>0</xdr:rowOff>
    </xdr:to>
    <xdr:pic>
      <xdr:nvPicPr>
        <xdr:cNvPr id="1032" name="Picture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05350" y="6743700"/>
          <a:ext cx="28765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781050</xdr:colOff>
      <xdr:row>8</xdr:row>
      <xdr:rowOff>0</xdr:rowOff>
    </xdr:to>
    <xdr:pic>
      <xdr:nvPicPr>
        <xdr:cNvPr id="1033" name="Picture 9"/>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781800" y="2247900"/>
          <a:ext cx="781050"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zoomScale="119" workbookViewId="0">
      <selection activeCell="K19" sqref="K19"/>
    </sheetView>
  </sheetViews>
  <sheetFormatPr defaultRowHeight="12.75" x14ac:dyDescent="0.2"/>
  <cols>
    <col min="1" max="1" width="17.85546875" customWidth="1"/>
    <col min="2" max="2" width="15" customWidth="1"/>
    <col min="3" max="3" width="13.28515625" customWidth="1"/>
    <col min="4" max="4" width="15.85546875" customWidth="1"/>
    <col min="5" max="5" width="10.140625" customWidth="1"/>
    <col min="7" max="7" width="8.5703125" customWidth="1"/>
    <col min="8" max="8" width="11.85546875" bestFit="1" customWidth="1"/>
    <col min="9" max="9" width="12" customWidth="1"/>
    <col min="11" max="11" width="10.28515625" bestFit="1" customWidth="1"/>
  </cols>
  <sheetData>
    <row r="1" spans="1:11" ht="30.75" x14ac:dyDescent="0.45">
      <c r="A1" s="2"/>
      <c r="B1" s="3"/>
      <c r="C1" s="56" t="s">
        <v>28</v>
      </c>
      <c r="D1" s="57"/>
      <c r="E1" s="57"/>
      <c r="F1" s="57"/>
      <c r="G1" s="57"/>
      <c r="H1" s="57"/>
      <c r="I1" s="58"/>
    </row>
    <row r="2" spans="1:11" ht="16.899999999999999" customHeight="1" x14ac:dyDescent="0.2">
      <c r="A2" s="4"/>
      <c r="B2" s="1"/>
      <c r="C2" s="76" t="s">
        <v>0</v>
      </c>
      <c r="D2" s="77"/>
      <c r="E2" s="77"/>
      <c r="F2" s="77"/>
      <c r="G2" s="77"/>
      <c r="H2" s="77"/>
      <c r="I2" s="78"/>
    </row>
    <row r="3" spans="1:11" ht="21.75" customHeight="1" x14ac:dyDescent="0.25">
      <c r="A3" s="4"/>
      <c r="B3" s="1"/>
      <c r="C3" s="43" t="s">
        <v>1</v>
      </c>
      <c r="D3" s="79" t="s">
        <v>62</v>
      </c>
      <c r="E3" s="79"/>
      <c r="F3" s="79"/>
      <c r="G3" s="79"/>
      <c r="H3" s="79"/>
      <c r="I3" s="80"/>
    </row>
    <row r="4" spans="1:11" ht="21.75" customHeight="1" x14ac:dyDescent="0.2">
      <c r="A4" s="4"/>
      <c r="B4" s="1"/>
      <c r="C4" s="81" t="s">
        <v>2</v>
      </c>
      <c r="D4" s="82"/>
      <c r="E4" s="82"/>
      <c r="F4" s="82"/>
      <c r="G4" s="82"/>
      <c r="H4" s="82"/>
      <c r="I4" s="83"/>
    </row>
    <row r="5" spans="1:11" ht="27.75" customHeight="1" thickBot="1" x14ac:dyDescent="0.25">
      <c r="A5" s="5"/>
      <c r="B5" s="6"/>
      <c r="C5" s="101" t="s">
        <v>64</v>
      </c>
      <c r="D5" s="102"/>
      <c r="E5" s="102"/>
      <c r="F5" s="102"/>
      <c r="G5" s="102"/>
      <c r="H5" s="102"/>
      <c r="I5" s="103"/>
    </row>
    <row r="6" spans="1:11" ht="23.25" customHeight="1" thickBot="1" x14ac:dyDescent="0.25">
      <c r="A6" s="7"/>
      <c r="B6" s="8"/>
      <c r="C6" s="32"/>
      <c r="D6" s="32"/>
      <c r="E6" s="32"/>
      <c r="F6" s="32"/>
      <c r="G6" s="32"/>
      <c r="H6" s="32"/>
      <c r="I6" s="33"/>
    </row>
    <row r="7" spans="1:11" ht="35.450000000000003" customHeight="1" thickBot="1" x14ac:dyDescent="0.3">
      <c r="A7" s="9" t="s">
        <v>3</v>
      </c>
      <c r="B7" s="10" t="s">
        <v>4</v>
      </c>
      <c r="C7" s="11" t="s">
        <v>19</v>
      </c>
      <c r="D7" s="11" t="s">
        <v>20</v>
      </c>
      <c r="E7" s="11" t="s">
        <v>5</v>
      </c>
      <c r="F7" s="11" t="s">
        <v>6</v>
      </c>
      <c r="G7" s="11" t="s">
        <v>7</v>
      </c>
      <c r="H7" s="11" t="s">
        <v>8</v>
      </c>
      <c r="I7" s="12" t="s">
        <v>21</v>
      </c>
    </row>
    <row r="8" spans="1:11" ht="20.25" customHeight="1" thickTop="1" x14ac:dyDescent="0.25">
      <c r="A8" s="13"/>
      <c r="B8" s="14"/>
      <c r="C8" s="86" t="s">
        <v>9</v>
      </c>
      <c r="D8" s="87"/>
      <c r="E8" s="42">
        <v>35</v>
      </c>
      <c r="F8" s="28">
        <v>18.5</v>
      </c>
      <c r="G8" s="29">
        <v>5</v>
      </c>
      <c r="H8" s="30">
        <v>53.5</v>
      </c>
      <c r="I8" s="15"/>
    </row>
    <row r="9" spans="1:11" x14ac:dyDescent="0.2">
      <c r="A9" s="47" t="s">
        <v>39</v>
      </c>
      <c r="B9" s="53" t="s">
        <v>53</v>
      </c>
      <c r="C9" s="48">
        <v>63.2</v>
      </c>
      <c r="D9" s="48">
        <v>10.1</v>
      </c>
      <c r="E9" s="48">
        <v>35.299999999999997</v>
      </c>
      <c r="F9" s="48">
        <v>18.3</v>
      </c>
      <c r="G9" s="48">
        <v>4.8</v>
      </c>
      <c r="H9" s="48">
        <v>53.6</v>
      </c>
      <c r="I9" s="34">
        <f t="shared" ref="I9:I32" si="0">ROUND($I$42+0.5+(E9-$E$8)*((0.0009*I$43)-0.03)+(F9-$F$8)*(0.6)*($I$44), 2)</f>
        <v>10.029999999999999</v>
      </c>
      <c r="K9" s="55"/>
    </row>
    <row r="10" spans="1:11" x14ac:dyDescent="0.2">
      <c r="A10" s="47" t="s">
        <v>41</v>
      </c>
      <c r="B10" s="53" t="s">
        <v>60</v>
      </c>
      <c r="C10" s="48">
        <v>60.2</v>
      </c>
      <c r="D10" s="48">
        <v>10.3</v>
      </c>
      <c r="E10" s="48">
        <v>35.1</v>
      </c>
      <c r="F10" s="48">
        <v>17.899999999999999</v>
      </c>
      <c r="G10" s="48">
        <v>4.8</v>
      </c>
      <c r="H10" s="48">
        <v>53</v>
      </c>
      <c r="I10" s="34">
        <f t="shared" si="0"/>
        <v>9.8800000000000008</v>
      </c>
    </row>
    <row r="11" spans="1:11" x14ac:dyDescent="0.2">
      <c r="A11" s="47" t="s">
        <v>36</v>
      </c>
      <c r="B11" s="53">
        <v>1257</v>
      </c>
      <c r="C11" s="48">
        <v>57.9</v>
      </c>
      <c r="D11" s="48">
        <v>9.8000000000000007</v>
      </c>
      <c r="E11" s="48">
        <v>35.5</v>
      </c>
      <c r="F11" s="48">
        <v>18.600000000000001</v>
      </c>
      <c r="G11" s="48">
        <v>4.8</v>
      </c>
      <c r="H11" s="48">
        <v>54.1</v>
      </c>
      <c r="I11" s="34">
        <f t="shared" si="0"/>
        <v>10.16</v>
      </c>
    </row>
    <row r="12" spans="1:11" x14ac:dyDescent="0.2">
      <c r="A12" s="47" t="s">
        <v>47</v>
      </c>
      <c r="B12" s="53" t="s">
        <v>48</v>
      </c>
      <c r="C12" s="48">
        <v>56.5</v>
      </c>
      <c r="D12" s="48">
        <v>9.6999999999999993</v>
      </c>
      <c r="E12" s="48">
        <v>36.4</v>
      </c>
      <c r="F12" s="48">
        <v>18</v>
      </c>
      <c r="G12" s="48">
        <v>4.8</v>
      </c>
      <c r="H12" s="48">
        <v>54.4</v>
      </c>
      <c r="I12" s="34">
        <f t="shared" si="0"/>
        <v>10.26</v>
      </c>
    </row>
    <row r="13" spans="1:11" x14ac:dyDescent="0.2">
      <c r="A13" s="47" t="s">
        <v>41</v>
      </c>
      <c r="B13" s="53" t="s">
        <v>42</v>
      </c>
      <c r="C13" s="48">
        <v>56</v>
      </c>
      <c r="D13" s="48">
        <v>10.199999999999999</v>
      </c>
      <c r="E13" s="48">
        <v>36</v>
      </c>
      <c r="F13" s="48">
        <v>18.2</v>
      </c>
      <c r="G13" s="48">
        <v>4.8</v>
      </c>
      <c r="H13" s="48">
        <v>54.2</v>
      </c>
      <c r="I13" s="34">
        <f t="shared" si="0"/>
        <v>10.199999999999999</v>
      </c>
    </row>
    <row r="14" spans="1:11" x14ac:dyDescent="0.2">
      <c r="A14" s="47" t="s">
        <v>34</v>
      </c>
      <c r="B14" s="53" t="s">
        <v>35</v>
      </c>
      <c r="C14" s="48">
        <v>55.8</v>
      </c>
      <c r="D14" s="48">
        <v>10.4</v>
      </c>
      <c r="E14" s="48">
        <v>34.9</v>
      </c>
      <c r="F14" s="48">
        <v>18.600000000000001</v>
      </c>
      <c r="G14" s="48">
        <v>4.8</v>
      </c>
      <c r="H14" s="48">
        <v>53.5</v>
      </c>
      <c r="I14" s="34">
        <f t="shared" si="0"/>
        <v>10</v>
      </c>
    </row>
    <row r="15" spans="1:11" x14ac:dyDescent="0.2">
      <c r="A15" s="47" t="s">
        <v>43</v>
      </c>
      <c r="B15" s="53" t="s">
        <v>44</v>
      </c>
      <c r="C15" s="48">
        <v>54.9</v>
      </c>
      <c r="D15" s="48">
        <v>9.6999999999999993</v>
      </c>
      <c r="E15" s="48">
        <v>34.9</v>
      </c>
      <c r="F15" s="48">
        <v>18.600000000000001</v>
      </c>
      <c r="G15" s="48">
        <v>4.8</v>
      </c>
      <c r="H15" s="48">
        <v>53.5</v>
      </c>
      <c r="I15" s="34">
        <f t="shared" si="0"/>
        <v>10</v>
      </c>
    </row>
    <row r="16" spans="1:11" x14ac:dyDescent="0.2">
      <c r="A16" s="47" t="s">
        <v>43</v>
      </c>
      <c r="B16" s="53" t="s">
        <v>55</v>
      </c>
      <c r="C16" s="48">
        <v>54.7</v>
      </c>
      <c r="D16" s="48">
        <v>10.199999999999999</v>
      </c>
      <c r="E16" s="48">
        <v>35.6</v>
      </c>
      <c r="F16" s="48">
        <v>18.600000000000001</v>
      </c>
      <c r="G16" s="48">
        <v>4.8</v>
      </c>
      <c r="H16" s="48">
        <v>54.2</v>
      </c>
      <c r="I16" s="34">
        <f t="shared" si="0"/>
        <v>10.19</v>
      </c>
    </row>
    <row r="17" spans="1:12" x14ac:dyDescent="0.2">
      <c r="A17" s="47" t="s">
        <v>30</v>
      </c>
      <c r="B17" s="53" t="s">
        <v>58</v>
      </c>
      <c r="C17" s="48">
        <v>53.6</v>
      </c>
      <c r="D17" s="48">
        <v>10.3</v>
      </c>
      <c r="E17" s="48">
        <v>35</v>
      </c>
      <c r="F17" s="48">
        <v>18.100000000000001</v>
      </c>
      <c r="G17" s="48">
        <v>4.8</v>
      </c>
      <c r="H17" s="48">
        <v>53.1</v>
      </c>
      <c r="I17" s="34">
        <f t="shared" si="0"/>
        <v>9.9</v>
      </c>
    </row>
    <row r="18" spans="1:12" x14ac:dyDescent="0.2">
      <c r="A18" s="47" t="s">
        <v>47</v>
      </c>
      <c r="B18" s="53" t="s">
        <v>57</v>
      </c>
      <c r="C18" s="48">
        <v>53.4</v>
      </c>
      <c r="D18" s="48">
        <v>10.199999999999999</v>
      </c>
      <c r="E18" s="48">
        <v>35.6</v>
      </c>
      <c r="F18" s="48">
        <v>18.7</v>
      </c>
      <c r="G18" s="48">
        <v>4.8</v>
      </c>
      <c r="H18" s="48">
        <v>54.3</v>
      </c>
      <c r="I18" s="34">
        <f t="shared" si="0"/>
        <v>10.210000000000001</v>
      </c>
    </row>
    <row r="19" spans="1:12" x14ac:dyDescent="0.2">
      <c r="A19" s="47" t="s">
        <v>37</v>
      </c>
      <c r="B19" s="53" t="s">
        <v>38</v>
      </c>
      <c r="C19" s="48">
        <v>53.1</v>
      </c>
      <c r="D19" s="48">
        <v>9.6</v>
      </c>
      <c r="E19" s="48">
        <v>35.1</v>
      </c>
      <c r="F19" s="48">
        <v>18.7</v>
      </c>
      <c r="G19" s="48">
        <v>4.8</v>
      </c>
      <c r="H19" s="48">
        <v>53.8</v>
      </c>
      <c r="I19" s="34">
        <f t="shared" si="0"/>
        <v>10.08</v>
      </c>
    </row>
    <row r="20" spans="1:12" x14ac:dyDescent="0.2">
      <c r="A20" s="47" t="s">
        <v>45</v>
      </c>
      <c r="B20" s="53" t="s">
        <v>56</v>
      </c>
      <c r="C20" s="48">
        <v>52.9</v>
      </c>
      <c r="D20" s="48">
        <v>10.1</v>
      </c>
      <c r="E20" s="48">
        <v>34.9</v>
      </c>
      <c r="F20" s="48">
        <v>18.8</v>
      </c>
      <c r="G20" s="48">
        <v>4.8</v>
      </c>
      <c r="H20" s="48">
        <v>53.7</v>
      </c>
      <c r="I20" s="34">
        <f t="shared" si="0"/>
        <v>10.039999999999999</v>
      </c>
    </row>
    <row r="21" spans="1:12" x14ac:dyDescent="0.2">
      <c r="A21" s="47" t="s">
        <v>47</v>
      </c>
      <c r="B21" s="53" t="s">
        <v>61</v>
      </c>
      <c r="C21" s="48">
        <v>52.9</v>
      </c>
      <c r="D21" s="48">
        <v>10.3</v>
      </c>
      <c r="E21" s="48">
        <v>35.299999999999997</v>
      </c>
      <c r="F21" s="48">
        <v>18</v>
      </c>
      <c r="G21" s="48">
        <v>4.8</v>
      </c>
      <c r="H21" s="48">
        <v>53.3</v>
      </c>
      <c r="I21" s="34">
        <f t="shared" si="0"/>
        <v>9.9600000000000009</v>
      </c>
    </row>
    <row r="22" spans="1:12" x14ac:dyDescent="0.2">
      <c r="A22" s="47" t="s">
        <v>39</v>
      </c>
      <c r="B22" s="53" t="s">
        <v>40</v>
      </c>
      <c r="C22" s="48">
        <v>52.6</v>
      </c>
      <c r="D22" s="48">
        <v>9.8000000000000007</v>
      </c>
      <c r="E22" s="48">
        <v>35.9</v>
      </c>
      <c r="F22" s="48">
        <v>18</v>
      </c>
      <c r="G22" s="48">
        <v>4.8</v>
      </c>
      <c r="H22" s="48">
        <v>53.9</v>
      </c>
      <c r="I22" s="34">
        <f t="shared" si="0"/>
        <v>10.130000000000001</v>
      </c>
    </row>
    <row r="23" spans="1:12" x14ac:dyDescent="0.2">
      <c r="A23" s="47" t="s">
        <v>41</v>
      </c>
      <c r="B23" s="53" t="s">
        <v>54</v>
      </c>
      <c r="C23" s="48">
        <v>52.5</v>
      </c>
      <c r="D23" s="48">
        <v>9.9</v>
      </c>
      <c r="E23" s="48">
        <v>34.9</v>
      </c>
      <c r="F23" s="48">
        <v>19.100000000000001</v>
      </c>
      <c r="G23" s="48">
        <v>4.8</v>
      </c>
      <c r="H23" s="48">
        <v>54</v>
      </c>
      <c r="I23" s="34">
        <f t="shared" si="0"/>
        <v>10.119999999999999</v>
      </c>
    </row>
    <row r="24" spans="1:12" x14ac:dyDescent="0.2">
      <c r="A24" s="47" t="s">
        <v>30</v>
      </c>
      <c r="B24" s="53" t="s">
        <v>49</v>
      </c>
      <c r="C24" s="48">
        <v>51.1</v>
      </c>
      <c r="D24" s="48">
        <v>9.6</v>
      </c>
      <c r="E24" s="48">
        <v>36.5</v>
      </c>
      <c r="F24" s="48">
        <v>18</v>
      </c>
      <c r="G24" s="48">
        <v>4.8</v>
      </c>
      <c r="H24" s="48">
        <v>54.5</v>
      </c>
      <c r="I24" s="51">
        <f t="shared" si="0"/>
        <v>10.29</v>
      </c>
    </row>
    <row r="25" spans="1:12" x14ac:dyDescent="0.2">
      <c r="A25" s="47" t="s">
        <v>30</v>
      </c>
      <c r="B25" s="53" t="s">
        <v>31</v>
      </c>
      <c r="C25" s="48">
        <v>51</v>
      </c>
      <c r="D25" s="48">
        <v>9.6</v>
      </c>
      <c r="E25" s="48">
        <v>35.5</v>
      </c>
      <c r="F25" s="48">
        <v>18.3</v>
      </c>
      <c r="G25" s="48">
        <v>4.8</v>
      </c>
      <c r="H25" s="48">
        <v>53.8</v>
      </c>
      <c r="I25" s="34">
        <f t="shared" si="0"/>
        <v>10.09</v>
      </c>
      <c r="J25" s="1"/>
      <c r="L25" s="1"/>
    </row>
    <row r="26" spans="1:12" x14ac:dyDescent="0.2">
      <c r="A26" s="47" t="s">
        <v>32</v>
      </c>
      <c r="B26" s="53" t="s">
        <v>33</v>
      </c>
      <c r="C26" s="48">
        <v>50.9</v>
      </c>
      <c r="D26" s="48">
        <v>9.6</v>
      </c>
      <c r="E26" s="48">
        <v>35.700000000000003</v>
      </c>
      <c r="F26" s="48">
        <v>18.3</v>
      </c>
      <c r="G26" s="48">
        <v>4.8</v>
      </c>
      <c r="H26" s="48">
        <v>54</v>
      </c>
      <c r="I26" s="34">
        <f t="shared" si="0"/>
        <v>10.14</v>
      </c>
      <c r="J26" s="1"/>
      <c r="L26" s="1"/>
    </row>
    <row r="27" spans="1:12" x14ac:dyDescent="0.2">
      <c r="A27" s="47" t="s">
        <v>32</v>
      </c>
      <c r="B27" s="53" t="s">
        <v>50</v>
      </c>
      <c r="C27" s="48">
        <v>50.7</v>
      </c>
      <c r="D27" s="48">
        <v>9.8000000000000007</v>
      </c>
      <c r="E27" s="48">
        <v>34.9</v>
      </c>
      <c r="F27" s="48">
        <v>18.2</v>
      </c>
      <c r="G27" s="48">
        <v>4.8</v>
      </c>
      <c r="H27" s="48">
        <v>53.1</v>
      </c>
      <c r="I27" s="34">
        <f t="shared" si="0"/>
        <v>9.9</v>
      </c>
      <c r="J27" s="1"/>
      <c r="L27" s="1"/>
    </row>
    <row r="28" spans="1:12" x14ac:dyDescent="0.2">
      <c r="A28" s="47" t="s">
        <v>34</v>
      </c>
      <c r="B28" s="53" t="s">
        <v>51</v>
      </c>
      <c r="C28" s="48">
        <v>50.7</v>
      </c>
      <c r="D28" s="48">
        <v>10</v>
      </c>
      <c r="E28" s="48">
        <v>34.700000000000003</v>
      </c>
      <c r="F28" s="48">
        <v>19.100000000000001</v>
      </c>
      <c r="G28" s="48">
        <v>4.8</v>
      </c>
      <c r="H28" s="48">
        <v>53.8</v>
      </c>
      <c r="I28" s="34">
        <f t="shared" si="0"/>
        <v>10.06</v>
      </c>
      <c r="J28" s="1"/>
      <c r="L28" s="1"/>
    </row>
    <row r="29" spans="1:12" x14ac:dyDescent="0.2">
      <c r="A29" s="47" t="s">
        <v>45</v>
      </c>
      <c r="B29" s="53" t="s">
        <v>46</v>
      </c>
      <c r="C29" s="48">
        <v>50.6</v>
      </c>
      <c r="D29" s="48">
        <v>9.6999999999999993</v>
      </c>
      <c r="E29" s="48">
        <v>35.6</v>
      </c>
      <c r="F29" s="48">
        <v>18.600000000000001</v>
      </c>
      <c r="G29" s="48">
        <v>4.8</v>
      </c>
      <c r="H29" s="48">
        <v>54.2</v>
      </c>
      <c r="I29" s="34">
        <f t="shared" si="0"/>
        <v>10.19</v>
      </c>
      <c r="J29" s="1"/>
      <c r="L29" s="1"/>
    </row>
    <row r="30" spans="1:12" x14ac:dyDescent="0.2">
      <c r="A30" s="47" t="s">
        <v>34</v>
      </c>
      <c r="B30" s="53" t="s">
        <v>59</v>
      </c>
      <c r="C30" s="48">
        <v>49.2</v>
      </c>
      <c r="D30" s="48">
        <v>10.5</v>
      </c>
      <c r="E30" s="48">
        <v>35</v>
      </c>
      <c r="F30" s="48">
        <v>18.7</v>
      </c>
      <c r="G30" s="48">
        <v>4.8</v>
      </c>
      <c r="H30" s="48">
        <v>53.7</v>
      </c>
      <c r="I30" s="34">
        <f t="shared" si="0"/>
        <v>10.050000000000001</v>
      </c>
      <c r="J30" s="1"/>
      <c r="L30" s="1"/>
    </row>
    <row r="31" spans="1:12" x14ac:dyDescent="0.2">
      <c r="A31" s="47" t="s">
        <v>36</v>
      </c>
      <c r="B31" s="53">
        <v>1198</v>
      </c>
      <c r="C31" s="48">
        <v>47.6</v>
      </c>
      <c r="D31" s="48">
        <v>9.6999999999999993</v>
      </c>
      <c r="E31" s="48">
        <v>35.200000000000003</v>
      </c>
      <c r="F31" s="48">
        <v>18.399999999999999</v>
      </c>
      <c r="G31" s="48">
        <v>4.8</v>
      </c>
      <c r="H31" s="48">
        <v>53.6</v>
      </c>
      <c r="I31" s="52">
        <f t="shared" si="0"/>
        <v>10.029999999999999</v>
      </c>
    </row>
    <row r="32" spans="1:12" x14ac:dyDescent="0.2">
      <c r="A32" s="47" t="s">
        <v>37</v>
      </c>
      <c r="B32" s="53" t="s">
        <v>52</v>
      </c>
      <c r="C32" s="48">
        <v>44.9</v>
      </c>
      <c r="D32" s="48">
        <v>10.199999999999999</v>
      </c>
      <c r="E32" s="48">
        <v>35.5</v>
      </c>
      <c r="F32" s="48">
        <v>18.8</v>
      </c>
      <c r="G32" s="48">
        <v>4.8</v>
      </c>
      <c r="H32" s="48">
        <v>54.3</v>
      </c>
      <c r="I32" s="34">
        <f t="shared" si="0"/>
        <v>10.210000000000001</v>
      </c>
    </row>
    <row r="33" spans="1:9" ht="13.5" thickBot="1" x14ac:dyDescent="0.25">
      <c r="A33" s="88" t="s">
        <v>10</v>
      </c>
      <c r="B33" s="89"/>
      <c r="C33" s="89"/>
      <c r="D33" s="89"/>
      <c r="E33" s="89"/>
      <c r="F33" s="89"/>
      <c r="G33" s="89"/>
      <c r="H33" s="89"/>
      <c r="I33" s="90"/>
    </row>
    <row r="34" spans="1:9" ht="13.5" thickBot="1" x14ac:dyDescent="0.25">
      <c r="A34" s="50" t="s">
        <v>30</v>
      </c>
      <c r="B34" s="54" t="s">
        <v>63</v>
      </c>
      <c r="C34" s="49">
        <v>55</v>
      </c>
      <c r="D34" s="35">
        <v>9.9</v>
      </c>
      <c r="E34" s="36">
        <v>34.799999999999997</v>
      </c>
      <c r="F34" s="36">
        <v>18.600000000000001</v>
      </c>
      <c r="G34" s="36">
        <v>4.8</v>
      </c>
      <c r="H34" s="36">
        <v>53.5</v>
      </c>
      <c r="I34" s="34">
        <f>ROUND($I$42+0.5+(E34-$E$8)*((0.0009*I$43)-0.03)+(F34-$F$8)*(0.6)*($I$44), 2)</f>
        <v>9.9700000000000006</v>
      </c>
    </row>
    <row r="35" spans="1:9" ht="23.25" customHeight="1" thickBot="1" x14ac:dyDescent="0.25">
      <c r="A35" s="31"/>
      <c r="B35" s="32"/>
      <c r="C35" s="32"/>
      <c r="D35" s="32"/>
      <c r="E35" s="32"/>
      <c r="F35" s="32"/>
      <c r="G35" s="32"/>
      <c r="H35" s="32"/>
      <c r="I35" s="33"/>
    </row>
    <row r="36" spans="1:9" ht="17.25" x14ac:dyDescent="0.25">
      <c r="A36" s="16" t="s">
        <v>15</v>
      </c>
      <c r="B36" s="17"/>
      <c r="C36" s="18">
        <f t="shared" ref="C36:I36" si="1">AVERAGE(C9:C32)</f>
        <v>53.204166666666659</v>
      </c>
      <c r="D36" s="18">
        <f t="shared" si="1"/>
        <v>9.9708333333333314</v>
      </c>
      <c r="E36" s="18">
        <f t="shared" si="1"/>
        <v>35.375000000000007</v>
      </c>
      <c r="F36" s="18">
        <f t="shared" si="1"/>
        <v>18.44166666666667</v>
      </c>
      <c r="G36" s="18">
        <f t="shared" si="1"/>
        <v>4.799999999999998</v>
      </c>
      <c r="H36" s="18">
        <f t="shared" si="1"/>
        <v>53.816666666666663</v>
      </c>
      <c r="I36" s="37">
        <f t="shared" si="1"/>
        <v>10.088333333333335</v>
      </c>
    </row>
    <row r="37" spans="1:9" ht="17.25" x14ac:dyDescent="0.25">
      <c r="A37" s="19" t="s">
        <v>16</v>
      </c>
      <c r="B37" s="20"/>
      <c r="C37" s="21">
        <f t="shared" ref="C37:I37" si="2">STDEV(C9:C32)</f>
        <v>3.9176833401416187</v>
      </c>
      <c r="D37" s="21">
        <f t="shared" si="2"/>
        <v>0.29263297485248407</v>
      </c>
      <c r="E37" s="21">
        <f t="shared" si="2"/>
        <v>0.48206981273237398</v>
      </c>
      <c r="F37" s="21">
        <f t="shared" si="2"/>
        <v>0.35005175600767702</v>
      </c>
      <c r="G37" s="21">
        <f t="shared" si="2"/>
        <v>1.8145624325969195E-15</v>
      </c>
      <c r="H37" s="21">
        <f t="shared" si="2"/>
        <v>0.42494671447715349</v>
      </c>
      <c r="I37" s="38">
        <f t="shared" si="2"/>
        <v>0.11446156243631429</v>
      </c>
    </row>
    <row r="38" spans="1:9" ht="17.25" x14ac:dyDescent="0.25">
      <c r="A38" s="22" t="s">
        <v>17</v>
      </c>
      <c r="B38" s="23"/>
      <c r="C38" s="24">
        <f t="shared" ref="C38:I38" si="3">MAX(C9:C32)</f>
        <v>63.2</v>
      </c>
      <c r="D38" s="24">
        <f t="shared" si="3"/>
        <v>10.5</v>
      </c>
      <c r="E38" s="24">
        <f t="shared" si="3"/>
        <v>36.5</v>
      </c>
      <c r="F38" s="24">
        <f t="shared" si="3"/>
        <v>19.100000000000001</v>
      </c>
      <c r="G38" s="24">
        <f t="shared" si="3"/>
        <v>4.8</v>
      </c>
      <c r="H38" s="24">
        <f t="shared" si="3"/>
        <v>54.5</v>
      </c>
      <c r="I38" s="39">
        <f t="shared" si="3"/>
        <v>10.29</v>
      </c>
    </row>
    <row r="39" spans="1:9" ht="18" thickBot="1" x14ac:dyDescent="0.3">
      <c r="A39" s="25" t="s">
        <v>18</v>
      </c>
      <c r="B39" s="26"/>
      <c r="C39" s="27">
        <f t="shared" ref="C39:I39" si="4">MIN(C9:C32)</f>
        <v>44.9</v>
      </c>
      <c r="D39" s="27">
        <f t="shared" si="4"/>
        <v>9.6</v>
      </c>
      <c r="E39" s="27">
        <f t="shared" si="4"/>
        <v>34.700000000000003</v>
      </c>
      <c r="F39" s="27">
        <f t="shared" si="4"/>
        <v>17.899999999999999</v>
      </c>
      <c r="G39" s="27">
        <f t="shared" si="4"/>
        <v>4.8</v>
      </c>
      <c r="H39" s="27">
        <f t="shared" si="4"/>
        <v>53</v>
      </c>
      <c r="I39" s="40">
        <f t="shared" si="4"/>
        <v>9.8800000000000008</v>
      </c>
    </row>
    <row r="40" spans="1:9" ht="15.75" thickBot="1" x14ac:dyDescent="0.3">
      <c r="A40" s="64" t="s">
        <v>11</v>
      </c>
      <c r="B40" s="65"/>
      <c r="C40" s="65"/>
      <c r="D40" s="65"/>
      <c r="E40" s="65"/>
      <c r="F40" s="66"/>
      <c r="G40" s="67"/>
      <c r="H40" s="68"/>
      <c r="I40" s="69"/>
    </row>
    <row r="41" spans="1:9" ht="18" thickBot="1" x14ac:dyDescent="0.3">
      <c r="A41" s="73" t="s">
        <v>12</v>
      </c>
      <c r="B41" s="74"/>
      <c r="C41" s="74"/>
      <c r="D41" s="74"/>
      <c r="E41" s="74"/>
      <c r="F41" s="75"/>
      <c r="G41" s="70" t="s">
        <v>22</v>
      </c>
      <c r="H41" s="71"/>
      <c r="I41" s="72"/>
    </row>
    <row r="42" spans="1:9" ht="18" customHeight="1" thickTop="1" x14ac:dyDescent="0.2">
      <c r="A42" s="61" t="s">
        <v>27</v>
      </c>
      <c r="B42" s="62"/>
      <c r="C42" s="62"/>
      <c r="D42" s="62"/>
      <c r="E42" s="62"/>
      <c r="F42" s="63"/>
      <c r="G42" s="99" t="s">
        <v>23</v>
      </c>
      <c r="H42" s="100"/>
      <c r="I42" s="41">
        <v>9.5</v>
      </c>
    </row>
    <row r="43" spans="1:9" ht="34.5" customHeight="1" x14ac:dyDescent="0.2">
      <c r="A43" s="91" t="s">
        <v>13</v>
      </c>
      <c r="B43" s="92"/>
      <c r="C43" s="92"/>
      <c r="D43" s="92"/>
      <c r="E43" s="92"/>
      <c r="F43" s="93"/>
      <c r="G43" s="59" t="s">
        <v>24</v>
      </c>
      <c r="H43" s="60"/>
      <c r="I43" s="44">
        <v>338</v>
      </c>
    </row>
    <row r="44" spans="1:9" ht="33" customHeight="1" x14ac:dyDescent="0.2">
      <c r="A44" s="91" t="s">
        <v>14</v>
      </c>
      <c r="B44" s="94"/>
      <c r="C44" s="94"/>
      <c r="D44" s="94"/>
      <c r="E44" s="94"/>
      <c r="F44" s="95"/>
      <c r="G44" s="59" t="s">
        <v>25</v>
      </c>
      <c r="H44" s="60"/>
      <c r="I44" s="46">
        <v>0.4</v>
      </c>
    </row>
    <row r="45" spans="1:9" ht="14.25" customHeight="1" thickBot="1" x14ac:dyDescent="0.25">
      <c r="A45" s="96" t="s">
        <v>29</v>
      </c>
      <c r="B45" s="97"/>
      <c r="C45" s="97"/>
      <c r="D45" s="97"/>
      <c r="E45" s="97"/>
      <c r="F45" s="98"/>
      <c r="G45" s="84" t="s">
        <v>26</v>
      </c>
      <c r="H45" s="85"/>
      <c r="I45" s="45">
        <v>6.5000000000000002E-2</v>
      </c>
    </row>
  </sheetData>
  <mergeCells count="19">
    <mergeCell ref="C4:I4"/>
    <mergeCell ref="G45:H45"/>
    <mergeCell ref="C8:D8"/>
    <mergeCell ref="A33:I33"/>
    <mergeCell ref="A43:F43"/>
    <mergeCell ref="A44:F44"/>
    <mergeCell ref="A45:F45"/>
    <mergeCell ref="G42:H42"/>
    <mergeCell ref="C5:I5"/>
    <mergeCell ref="C1:I1"/>
    <mergeCell ref="G43:H43"/>
    <mergeCell ref="G44:H44"/>
    <mergeCell ref="A42:F42"/>
    <mergeCell ref="A40:F40"/>
    <mergeCell ref="G40:I40"/>
    <mergeCell ref="G41:I41"/>
    <mergeCell ref="A41:F41"/>
    <mergeCell ref="C2:I2"/>
    <mergeCell ref="D3:I3"/>
  </mergeCells>
  <phoneticPr fontId="0" type="noConversion"/>
  <conditionalFormatting sqref="C9:C32">
    <cfRule type="cellIs" dxfId="4" priority="1" stopIfTrue="1" operator="equal">
      <formula>$C$38</formula>
    </cfRule>
  </conditionalFormatting>
  <conditionalFormatting sqref="E9:E32">
    <cfRule type="cellIs" dxfId="3" priority="2" stopIfTrue="1" operator="equal">
      <formula>$E$38</formula>
    </cfRule>
  </conditionalFormatting>
  <conditionalFormatting sqref="F9:F32">
    <cfRule type="cellIs" dxfId="2" priority="3" stopIfTrue="1" operator="equal">
      <formula>$F$38</formula>
    </cfRule>
  </conditionalFormatting>
  <conditionalFormatting sqref="H9:H32">
    <cfRule type="cellIs" dxfId="1" priority="4" stopIfTrue="1" operator="equal">
      <formula>$H$38</formula>
    </cfRule>
  </conditionalFormatting>
  <conditionalFormatting sqref="I9:I32">
    <cfRule type="cellIs" dxfId="0" priority="5" stopIfTrue="1" operator="equal">
      <formula>$I$38</formula>
    </cfRule>
  </conditionalFormatting>
  <printOptions horizontalCentered="1" verticalCentered="1"/>
  <pageMargins left="0" right="0" top="0" bottom="0" header="0.5" footer="0.5"/>
  <pageSetup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2010-10-12T15:21:23Z</cp:lastPrinted>
  <dcterms:created xsi:type="dcterms:W3CDTF">1998-10-01T19:23:01Z</dcterms:created>
  <dcterms:modified xsi:type="dcterms:W3CDTF">2016-04-18T17:54:03Z</dcterms:modified>
</cp:coreProperties>
</file>